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SS\Year 28\Ryan White\TriCounty\RFP\"/>
    </mc:Choice>
  </mc:AlternateContent>
  <bookViews>
    <workbookView xWindow="0" yWindow="0" windowWidth="23040" windowHeight="9405"/>
  </bookViews>
  <sheets>
    <sheet name="MRA Computation" sheetId="14" r:id="rId1"/>
    <sheet name="Budget-Summary" sheetId="1" r:id="rId2"/>
    <sheet name="Budget-PS" sheetId="2" r:id="rId3"/>
    <sheet name="Budget-FrBenefits" sheetId="13" r:id="rId4"/>
    <sheet name="Budget-Travel" sheetId="4" r:id="rId5"/>
    <sheet name="Budget-Equipment" sheetId="5" r:id="rId6"/>
    <sheet name="Budget-Supplies" sheetId="6" r:id="rId7"/>
    <sheet name="Budget-Other" sheetId="7" r:id="rId8"/>
    <sheet name="Budget-Consultant" sheetId="8" r:id="rId9"/>
    <sheet name="Admin Calculation" sheetId="15" r:id="rId10"/>
    <sheet name="Admin Certification" sheetId="9" r:id="rId11"/>
  </sheets>
  <definedNames>
    <definedName name="_xlnm.Print_Area" localSheetId="8">'Budget-Consultant'!$A$1:$D$51</definedName>
    <definedName name="_xlnm.Print_Area" localSheetId="5">'Budget-Equipment'!$A$1:$D$61</definedName>
    <definedName name="_xlnm.Print_Area" localSheetId="7">'Budget-Other'!$A$1:$D$55</definedName>
    <definedName name="_xlnm.Print_Area" localSheetId="6">'Budget-Supplies'!$A$1:$D$49</definedName>
    <definedName name="_xlnm.Print_Area" localSheetId="4">'Budget-Travel'!$A$2:$D$49</definedName>
    <definedName name="_xlnm.Print_Titles" localSheetId="2">'Budget-PS'!$3:$8</definedName>
  </definedNames>
  <calcPr calcId="152511"/>
</workbook>
</file>

<file path=xl/calcChain.xml><?xml version="1.0" encoding="utf-8"?>
<calcChain xmlns="http://schemas.openxmlformats.org/spreadsheetml/2006/main">
  <c r="E25" i="14" l="1"/>
  <c r="E24" i="14"/>
  <c r="E17" i="14"/>
  <c r="E18" i="14"/>
  <c r="E19" i="14"/>
  <c r="E20" i="14"/>
  <c r="E13" i="14"/>
  <c r="E8" i="14" l="1"/>
  <c r="E64" i="15" l="1"/>
  <c r="B3" i="15"/>
  <c r="E60" i="15" l="1"/>
  <c r="E54" i="15"/>
  <c r="C50" i="15"/>
  <c r="E49" i="15"/>
  <c r="E48" i="15"/>
  <c r="E47" i="15"/>
  <c r="C45" i="15"/>
  <c r="E44" i="15"/>
  <c r="E43" i="15"/>
  <c r="E42" i="15"/>
  <c r="E41" i="15"/>
  <c r="E40" i="15"/>
  <c r="E39" i="15"/>
  <c r="E38" i="15"/>
  <c r="E37" i="15"/>
  <c r="C35" i="15"/>
  <c r="E34" i="15"/>
  <c r="E33" i="15"/>
  <c r="E35" i="15" s="1"/>
  <c r="C31" i="15"/>
  <c r="C52" i="15" s="1"/>
  <c r="E30" i="15"/>
  <c r="E29" i="15"/>
  <c r="E28" i="15"/>
  <c r="C26" i="15"/>
  <c r="E25" i="15"/>
  <c r="E24" i="15"/>
  <c r="E26" i="15" s="1"/>
  <c r="C19" i="15"/>
  <c r="C21" i="15" s="1"/>
  <c r="E18" i="15"/>
  <c r="E17" i="15"/>
  <c r="E16" i="15"/>
  <c r="E15" i="15"/>
  <c r="E14" i="15"/>
  <c r="E13" i="15"/>
  <c r="E12" i="15"/>
  <c r="E11" i="15"/>
  <c r="E10" i="15"/>
  <c r="E19" i="15" s="1"/>
  <c r="D20" i="15" s="1"/>
  <c r="E20" i="15" s="1"/>
  <c r="E21" i="15" s="1"/>
  <c r="E30" i="14"/>
  <c r="E16" i="14"/>
  <c r="E21" i="14"/>
  <c r="E22" i="14"/>
  <c r="C53" i="15" l="1"/>
  <c r="E31" i="15"/>
  <c r="E45" i="15"/>
  <c r="E50" i="15"/>
  <c r="C55" i="15"/>
  <c r="E52" i="15"/>
  <c r="E53" i="15"/>
  <c r="E55" i="15" s="1"/>
  <c r="E59" i="15" l="1"/>
  <c r="D55" i="15"/>
  <c r="E65" i="15"/>
  <c r="E66" i="15" l="1"/>
  <c r="B72" i="15"/>
  <c r="B74" i="15"/>
  <c r="E61" i="15"/>
  <c r="E28" i="14" l="1"/>
  <c r="E11" i="14"/>
  <c r="E12" i="14"/>
  <c r="E14" i="14"/>
  <c r="E9" i="2" l="1"/>
  <c r="E27" i="14" l="1"/>
  <c r="E10" i="14"/>
  <c r="E31" i="14" s="1"/>
  <c r="K5" i="14"/>
  <c r="J5" i="14"/>
  <c r="C31" i="1" l="1"/>
  <c r="B3" i="1" l="1"/>
  <c r="E50" i="2"/>
  <c r="E49" i="2"/>
  <c r="E46" i="2"/>
  <c r="E45" i="2"/>
  <c r="E42" i="2"/>
  <c r="E41" i="2"/>
  <c r="E38" i="2"/>
  <c r="E37" i="2"/>
  <c r="E34" i="2"/>
  <c r="E33" i="2"/>
  <c r="E30" i="2"/>
  <c r="E29" i="2"/>
  <c r="E26" i="2"/>
  <c r="E25" i="2"/>
  <c r="E22" i="2"/>
  <c r="E21" i="2"/>
  <c r="E18" i="2"/>
  <c r="E17" i="2"/>
  <c r="E14" i="2"/>
  <c r="E13" i="2"/>
  <c r="E10" i="2"/>
  <c r="C14" i="1"/>
  <c r="C47" i="4"/>
  <c r="C16" i="1" s="1"/>
  <c r="C57" i="5"/>
  <c r="C18" i="1" s="1"/>
  <c r="C48" i="6"/>
  <c r="C20" i="1"/>
  <c r="C54" i="7"/>
  <c r="C22" i="1"/>
  <c r="C50" i="8"/>
  <c r="C24" i="1" s="1"/>
  <c r="A2" i="13"/>
  <c r="E29" i="13"/>
  <c r="H29" i="13"/>
  <c r="A2" i="9"/>
  <c r="A1" i="8"/>
  <c r="A1" i="7"/>
  <c r="A1" i="6"/>
  <c r="A1" i="5"/>
  <c r="A1" i="4"/>
  <c r="A3" i="2"/>
  <c r="B3" i="2" l="1"/>
  <c r="E54" i="2"/>
  <c r="C12" i="1" s="1"/>
  <c r="C28" i="1" s="1"/>
  <c r="C32" i="1" s="1"/>
  <c r="B1" i="7"/>
  <c r="B1" i="5"/>
  <c r="B1" i="8"/>
  <c r="C2" i="13"/>
  <c r="B1" i="4"/>
  <c r="B1" i="6"/>
  <c r="B2" i="9"/>
  <c r="E56" i="2" l="1"/>
</calcChain>
</file>

<file path=xl/sharedStrings.xml><?xml version="1.0" encoding="utf-8"?>
<sst xmlns="http://schemas.openxmlformats.org/spreadsheetml/2006/main" count="330" uniqueCount="160">
  <si>
    <t>AGENCY NAME:</t>
  </si>
  <si>
    <t>Service Type</t>
  </si>
  <si>
    <t>Reimbursement Rate</t>
  </si>
  <si>
    <t>Projected Reimbursement (MRA)</t>
  </si>
  <si>
    <t>Intake Assessment</t>
  </si>
  <si>
    <t>TOTAL PROPOSED MRA</t>
  </si>
  <si>
    <t>Steps to Complete the Maximum Reimbursable Amount (MRA) Computation Worksheet</t>
  </si>
  <si>
    <r>
      <t xml:space="preserve">A.      </t>
    </r>
    <r>
      <rPr>
        <b/>
        <u/>
        <sz val="10"/>
        <rFont val="Arial"/>
        <family val="2"/>
      </rPr>
      <t xml:space="preserve">Agency Name: </t>
    </r>
  </si>
  <si>
    <r>
      <t>D.     </t>
    </r>
    <r>
      <rPr>
        <b/>
        <u/>
        <sz val="10"/>
        <rFont val="Arial"/>
        <family val="2"/>
      </rPr>
      <t xml:space="preserve">Line-Item Budget </t>
    </r>
  </si>
  <si>
    <t xml:space="preserve">Complete a line-item budget that is equal to the “Total Proposed MRA” above.  </t>
  </si>
  <si>
    <t>BUDGET SUMMARY</t>
  </si>
  <si>
    <t xml:space="preserve">  BUDGET CATEGORY</t>
  </si>
  <si>
    <t>AMOUNT</t>
  </si>
  <si>
    <t xml:space="preserve">  Personnel </t>
  </si>
  <si>
    <t xml:space="preserve">  Fringe Benefits</t>
  </si>
  <si>
    <t xml:space="preserve">  Travel</t>
  </si>
  <si>
    <t xml:space="preserve">  Equipment</t>
  </si>
  <si>
    <t xml:space="preserve">  Supplies</t>
  </si>
  <si>
    <t xml:space="preserve">  Other</t>
  </si>
  <si>
    <t xml:space="preserve">  Consultant/Contractual</t>
  </si>
  <si>
    <t xml:space="preserve">  Indirect Costs</t>
  </si>
  <si>
    <t xml:space="preserve">        TOTAL</t>
  </si>
  <si>
    <t>"Total Proposed MRA" from MRA Computation Worksheet</t>
  </si>
  <si>
    <t>Difference [Must be $0 - MRA in cell C31 must equal the MRA in cell C28 - MUST NOT BE LESS OR GREATER]</t>
  </si>
  <si>
    <t>PERSONNEL SERVICES FORM</t>
  </si>
  <si>
    <t xml:space="preserve"> </t>
  </si>
  <si>
    <t>Title/Name (if position is vacant,</t>
  </si>
  <si>
    <t># of</t>
  </si>
  <si>
    <t>Contract Amount</t>
  </si>
  <si>
    <t>Admin</t>
  </si>
  <si>
    <t>indicate TBH and approx. date of hire)</t>
  </si>
  <si>
    <t>Annual Salary</t>
  </si>
  <si>
    <t>FTE</t>
  </si>
  <si>
    <t>Months</t>
  </si>
  <si>
    <t>Requested</t>
  </si>
  <si>
    <t>Percent</t>
  </si>
  <si>
    <t>%</t>
  </si>
  <si>
    <t xml:space="preserve">Position description: </t>
  </si>
  <si>
    <t>Personnel Subtotal</t>
  </si>
  <si>
    <t>Fringe Benefits (enter percentage)</t>
  </si>
  <si>
    <t>Total Personnel Costs</t>
  </si>
  <si>
    <t>If you need additional space, feel free to make copies of this form.  The Total Amount requested should only be stated on the last page</t>
  </si>
  <si>
    <t>PERSONNEL SERVICES</t>
  </si>
  <si>
    <t>BUDGET CATEGORY - FRINGE BENEFITS</t>
  </si>
  <si>
    <t xml:space="preserve">       </t>
  </si>
  <si>
    <t>Full-Time</t>
  </si>
  <si>
    <t>Part-Time</t>
  </si>
  <si>
    <t xml:space="preserve">                            COMPONENT</t>
  </si>
  <si>
    <t>PERCENTAGE</t>
  </si>
  <si>
    <t xml:space="preserve">         F.I.C.A.</t>
  </si>
  <si>
    <t xml:space="preserve">         Health Insurance</t>
  </si>
  <si>
    <t xml:space="preserve">         Unemployment Insurance</t>
  </si>
  <si>
    <t xml:space="preserve">         Disability Insurance</t>
  </si>
  <si>
    <t xml:space="preserve">         Life Insurance</t>
  </si>
  <si>
    <t xml:space="preserve">         Workers Compensation</t>
  </si>
  <si>
    <t xml:space="preserve">         Pension/Retirement</t>
  </si>
  <si>
    <t xml:space="preserve">         Other (itemize):</t>
  </si>
  <si>
    <t xml:space="preserve">                TOTAL</t>
  </si>
  <si>
    <t xml:space="preserve">Please explain in a sentence if the above rate is applied equally to all personnel lines.  For multiple rates explain </t>
  </si>
  <si>
    <t>how the rate is applied.</t>
  </si>
  <si>
    <t>(A)</t>
  </si>
  <si>
    <t>(B)</t>
  </si>
  <si>
    <t>BUDGET CATEGORY- TRAVEL</t>
  </si>
  <si>
    <t>Admin.</t>
  </si>
  <si>
    <t>Client Travel:</t>
  </si>
  <si>
    <t xml:space="preserve">Methodology Used: </t>
  </si>
  <si>
    <t>Staff Travel:</t>
  </si>
  <si>
    <t>Methodology Used:</t>
  </si>
  <si>
    <t xml:space="preserve">Total Travel Requested   </t>
  </si>
  <si>
    <t xml:space="preserve">                                          </t>
  </si>
  <si>
    <t>BUDGET CATEGORY- EQUIPMENT</t>
  </si>
  <si>
    <t>Item:</t>
  </si>
  <si>
    <t xml:space="preserve">Total Equipment Requested  </t>
  </si>
  <si>
    <t>Equipment is defined as any single item with a useful life of more than one year and an acquisition cost which equals or exceeds the lesser of (a) the capitalization level established by your agency for financial statement purposes, or (b) $5,000</t>
  </si>
  <si>
    <t>BUDGET CATEGORY- SUPPLIES</t>
  </si>
  <si>
    <t>Program Supplies</t>
  </si>
  <si>
    <t>Office Supplies</t>
  </si>
  <si>
    <t xml:space="preserve">Total Supplies Requested   </t>
  </si>
  <si>
    <t>BUDGET CATEGORY- OTHER</t>
  </si>
  <si>
    <t xml:space="preserve">Total Requested -- Other  </t>
  </si>
  <si>
    <t>BUDGET CATEGORY- CONSULTANT/CONTRACTUAL</t>
  </si>
  <si>
    <t>Consultant Name:</t>
  </si>
  <si>
    <t>Type of Service:</t>
  </si>
  <si>
    <t>Rate and Terms of Service:</t>
  </si>
  <si>
    <t xml:space="preserve">Total Contractual/Consultant Services Requested  </t>
  </si>
  <si>
    <t xml:space="preserve">AGENCY NAME : </t>
  </si>
  <si>
    <t>BUDGET LINES</t>
  </si>
  <si>
    <t>PROPOSED</t>
  </si>
  <si>
    <t>PERCENT</t>
  </si>
  <si>
    <t xml:space="preserve">DOLLAR </t>
  </si>
  <si>
    <t xml:space="preserve"> BUDGET</t>
  </si>
  <si>
    <t>ADMIN</t>
  </si>
  <si>
    <t>PERSONNEL</t>
  </si>
  <si>
    <t>Subtotal PS</t>
  </si>
  <si>
    <t>Fringe Benefits (%)</t>
  </si>
  <si>
    <t>Total PS</t>
  </si>
  <si>
    <t>OTPS</t>
  </si>
  <si>
    <t>Client Travel</t>
  </si>
  <si>
    <t>Staff Travel</t>
  </si>
  <si>
    <t>Total Travel</t>
  </si>
  <si>
    <t>Total Equipment</t>
  </si>
  <si>
    <t>Total Supplies</t>
  </si>
  <si>
    <t>Total Other</t>
  </si>
  <si>
    <t>Total Consultant/Contractual</t>
  </si>
  <si>
    <t>Total OTPS</t>
  </si>
  <si>
    <t>Total Direct Cost</t>
  </si>
  <si>
    <t>Indirect Cost</t>
  </si>
  <si>
    <t>Total BUDGET</t>
  </si>
  <si>
    <t>Actual Admin Cost</t>
  </si>
  <si>
    <t>*  If the amount is -0- you do not need to change your administrative cost.</t>
  </si>
  <si>
    <t xml:space="preserve">              CERTIFICATION OF MAXIMUM ADMINISTRATIVE COST</t>
  </si>
  <si>
    <t xml:space="preserve"> contract are administrative costs, defined as (a) usual and recognized overhead, including established indirect</t>
  </si>
  <si>
    <t xml:space="preserve"> rates for agencies, (b) management and oversight of the program, and (c) other  types of program support</t>
  </si>
  <si>
    <t xml:space="preserve"> such as quality assurance, quality control, and related activities, and (2) that the  program narrative  includes</t>
  </si>
  <si>
    <t xml:space="preserve"> sufficient detail concerning the administrative components of budget line items, in order to adequately </t>
  </si>
  <si>
    <t xml:space="preserve"> Signed:_____________________________________________</t>
  </si>
  <si>
    <t xml:space="preserve"> Name and title:________________________________________</t>
  </si>
  <si>
    <t>Enter your agency's name.</t>
  </si>
  <si>
    <t xml:space="preserve">C.     Maximum Reimbursable Amount (MRA) = Proposal Amount </t>
  </si>
  <si>
    <t>ASSESSMENT AND PLANNING</t>
  </si>
  <si>
    <t>Service Plan Development</t>
  </si>
  <si>
    <t>Reassessment</t>
  </si>
  <si>
    <t>Service Plan Update</t>
  </si>
  <si>
    <t>Client Assistance</t>
  </si>
  <si>
    <t>Accompaniment</t>
  </si>
  <si>
    <t>STAFF TRAVEL</t>
  </si>
  <si>
    <t>Projected Units Entered by Applicant</t>
  </si>
  <si>
    <t>10% De Minimis Rate Allow</t>
  </si>
  <si>
    <t>Actual Admin cost (10% De Minimis Rate)</t>
  </si>
  <si>
    <r>
      <t xml:space="preserve">Amount to be reduced and/or reallocated </t>
    </r>
    <r>
      <rPr>
        <sz val="8"/>
        <color indexed="10"/>
        <rFont val="Arial"/>
        <family val="2"/>
      </rPr>
      <t>(10% De Minimis Rate Admin CAP)</t>
    </r>
  </si>
  <si>
    <r>
      <t xml:space="preserve">Please use the following guidance to complete the Maximum Reimbursable Amount (MRA) computation worksheet.  The worksheet contains formulas that perform calculations within the worksheet as well as links this worksheet to the Budget Summary page.  The cells containing the formulas and links are highlighted blue and will NOT require manual entries by you.  Please do not change or delete information in these cells.  The ONLY cells that require data entry on your part are highlighted yellow.  The purpose of this worksheet is to:  a) determine service projections for program services types, and b) compute a total Maximum Reimbursable Amount for your proposal and budget request.  </t>
    </r>
    <r>
      <rPr>
        <b/>
        <sz val="10"/>
        <rFont val="Arial"/>
        <family val="2"/>
      </rPr>
      <t xml:space="preserve">         </t>
    </r>
  </si>
  <si>
    <t>Enter projections for service types in column (D)</t>
  </si>
  <si>
    <t xml:space="preserve">The worksheet has been pre-populated with prescribed reimbursement rates for each service [these rates are not negotiable].  </t>
  </si>
  <si>
    <t xml:space="preserve">Once you’ve entered service projections in column (D), column (E) “Projected Reimbursement (MRA)” contains a formula that computes the reimbursement (MRA) for each service by multiplying column (D) by the rate in column (C).   </t>
  </si>
  <si>
    <r>
      <t>B.     </t>
    </r>
    <r>
      <rPr>
        <b/>
        <u/>
        <sz val="10"/>
        <rFont val="Arial"/>
        <family val="2"/>
      </rPr>
      <t xml:space="preserve">Service Projections: </t>
    </r>
  </si>
  <si>
    <t xml:space="preserve"> The undersigned hereby certifies (1) that no more than 11% of the funds provided under this</t>
  </si>
  <si>
    <t xml:space="preserve"> demonstrate that the administrative costs do not exceed 11%.</t>
  </si>
  <si>
    <t>10% De Minimis difference</t>
  </si>
  <si>
    <t>11% Admin Cost Allow</t>
  </si>
  <si>
    <r>
      <t xml:space="preserve">Amount to be reduced and/or reallocated </t>
    </r>
    <r>
      <rPr>
        <sz val="8"/>
        <color indexed="10"/>
        <rFont val="Arial"/>
        <family val="2"/>
      </rPr>
      <t>(11% Admin CAP)</t>
    </r>
  </si>
  <si>
    <t>11% difference</t>
  </si>
  <si>
    <t>Public Health Solutions--Contracting and Management Services</t>
  </si>
  <si>
    <t>Admin. Calculation Worksheet</t>
  </si>
  <si>
    <t>OUTREACH</t>
  </si>
  <si>
    <t>Service Category 3:  Medical Case Management Services</t>
  </si>
  <si>
    <t>Case Finding</t>
  </si>
  <si>
    <t>Self-Management Assessment</t>
  </si>
  <si>
    <t>SERVICE COORDINATION - CORE SERVICES</t>
  </si>
  <si>
    <t>Client Engagement</t>
  </si>
  <si>
    <t>Case Conference (without client)</t>
  </si>
  <si>
    <t>Case Conference (with client)</t>
  </si>
  <si>
    <t>Outreach for Client Re-engagement</t>
  </si>
  <si>
    <t>Linkage to Services</t>
  </si>
  <si>
    <t>HEALTH EDUCATION - CORE SERVICES</t>
  </si>
  <si>
    <t>Health Education – Individual </t>
  </si>
  <si>
    <t>Health Education –  Group</t>
  </si>
  <si>
    <t>MODIFIED DIRECTLY OBSERVED THERAPY - CORE SERVICES</t>
  </si>
  <si>
    <t>Modified Directly Observed Therapy (mDOT) by Licensed Staff</t>
  </si>
  <si>
    <t>Modified Directly Observed Therapy (mDOT) by Navigator</t>
  </si>
  <si>
    <t xml:space="preserve">Column (E), row 31, provides the total proposed MRA; this is your RFP Proposal MRA and the amount that your budget should equal.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</si>
</sst>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General_)"/>
    <numFmt numFmtId="165" formatCode="0.00_)"/>
    <numFmt numFmtId="166" formatCode="0_)"/>
    <numFmt numFmtId="167" formatCode="_(&quot;$&quot;* #,##0_);_(&quot;$&quot;* \(#,##0\);_(&quot;$&quot;* &quot;-&quot;??_);_(@_)"/>
    <numFmt numFmtId="168" formatCode="_(* #,##0_);_(* \(#,##0\);_(* &quot;-&quot;??_);_(@_)"/>
  </numFmts>
  <fonts count="27" x14ac:knownFonts="1">
    <font>
      <sz val="10"/>
      <name val="Arial"/>
    </font>
    <font>
      <b/>
      <sz val="10"/>
      <name val="Arial"/>
      <family val="2"/>
    </font>
    <font>
      <b/>
      <i/>
      <sz val="10"/>
      <name val="Arial"/>
      <family val="2"/>
    </font>
    <font>
      <sz val="10"/>
      <name val="Arial"/>
      <family val="2"/>
    </font>
    <font>
      <sz val="14"/>
      <name val="Arial"/>
      <family val="2"/>
    </font>
    <font>
      <b/>
      <sz val="12"/>
      <name val="Arial"/>
      <family val="2"/>
    </font>
    <font>
      <i/>
      <sz val="8"/>
      <name val="Arial"/>
      <family val="2"/>
    </font>
    <font>
      <sz val="12"/>
      <name val="Arial"/>
      <family val="2"/>
    </font>
    <font>
      <b/>
      <sz val="10"/>
      <name val="Arial"/>
      <family val="2"/>
    </font>
    <font>
      <b/>
      <sz val="8"/>
      <name val="Arial"/>
      <family val="2"/>
    </font>
    <font>
      <sz val="8"/>
      <name val="Arial"/>
      <family val="2"/>
    </font>
    <font>
      <sz val="9"/>
      <name val="Arial"/>
      <family val="2"/>
    </font>
    <font>
      <b/>
      <i/>
      <sz val="8"/>
      <name val="Arial"/>
      <family val="2"/>
    </font>
    <font>
      <sz val="8"/>
      <name val="Arial"/>
      <family val="2"/>
    </font>
    <font>
      <sz val="10"/>
      <name val="Arial"/>
      <family val="2"/>
    </font>
    <font>
      <sz val="10"/>
      <color indexed="10"/>
      <name val="Arial"/>
      <family val="2"/>
    </font>
    <font>
      <b/>
      <sz val="16"/>
      <name val="Arial"/>
      <family val="2"/>
    </font>
    <font>
      <b/>
      <u/>
      <sz val="10"/>
      <name val="Arial"/>
      <family val="2"/>
    </font>
    <font>
      <b/>
      <u/>
      <sz val="12"/>
      <name val="Arial"/>
      <family val="2"/>
    </font>
    <font>
      <sz val="11"/>
      <color theme="1"/>
      <name val="Calibri"/>
      <family val="2"/>
      <scheme val="minor"/>
    </font>
    <font>
      <u/>
      <sz val="11"/>
      <color theme="10"/>
      <name val="Calibri"/>
      <family val="2"/>
      <scheme val="minor"/>
    </font>
    <font>
      <b/>
      <sz val="10"/>
      <color theme="0"/>
      <name val="Arial"/>
      <family val="2"/>
    </font>
    <font>
      <b/>
      <sz val="9"/>
      <name val="Arial"/>
      <family val="2"/>
    </font>
    <font>
      <sz val="8"/>
      <color indexed="10"/>
      <name val="Arial"/>
      <family val="2"/>
    </font>
    <font>
      <sz val="10"/>
      <color rgb="FFFF0000"/>
      <name val="Arial"/>
      <family val="2"/>
    </font>
    <font>
      <sz val="8"/>
      <color rgb="FFFF0000"/>
      <name val="Arial"/>
      <family val="2"/>
    </font>
    <font>
      <sz val="10"/>
      <color theme="1"/>
      <name val="Arial"/>
      <family val="2"/>
    </font>
  </fonts>
  <fills count="11">
    <fill>
      <patternFill patternType="none"/>
    </fill>
    <fill>
      <patternFill patternType="gray125"/>
    </fill>
    <fill>
      <patternFill patternType="solid">
        <fgColor indexed="22"/>
        <bgColor indexed="22"/>
      </patternFill>
    </fill>
    <fill>
      <patternFill patternType="solid">
        <fgColor indexed="44"/>
        <bgColor indexed="64"/>
      </patternFill>
    </fill>
    <fill>
      <patternFill patternType="solid">
        <fgColor indexed="43"/>
        <bgColor indexed="64"/>
      </patternFill>
    </fill>
    <fill>
      <patternFill patternType="solid">
        <fgColor indexed="22"/>
        <bgColor indexed="64"/>
      </patternFill>
    </fill>
    <fill>
      <patternFill patternType="solid">
        <fgColor rgb="FFFFFF99"/>
        <bgColor indexed="64"/>
      </patternFill>
    </fill>
    <fill>
      <patternFill patternType="solid">
        <fgColor rgb="FF99CCFF"/>
        <bgColor indexed="64"/>
      </patternFill>
    </fill>
    <fill>
      <patternFill patternType="solid">
        <fgColor theme="1"/>
        <bgColor indexed="64"/>
      </patternFill>
    </fill>
    <fill>
      <patternFill patternType="solid">
        <fgColor theme="9" tint="0.79998168889431442"/>
        <bgColor indexed="64"/>
      </patternFill>
    </fill>
    <fill>
      <patternFill patternType="solid">
        <fgColor rgb="FFFFFF00"/>
        <bgColor indexed="64"/>
      </patternFill>
    </fill>
  </fills>
  <borders count="80">
    <border>
      <left/>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thin">
        <color indexed="8"/>
      </top>
      <bottom/>
      <diagonal/>
    </border>
    <border>
      <left style="medium">
        <color indexed="64"/>
      </left>
      <right/>
      <top/>
      <bottom/>
      <diagonal/>
    </border>
    <border>
      <left style="medium">
        <color indexed="64"/>
      </left>
      <right/>
      <top/>
      <bottom style="medium">
        <color indexed="64"/>
      </bottom>
      <diagonal/>
    </border>
    <border>
      <left style="thick">
        <color indexed="64"/>
      </left>
      <right style="thick">
        <color indexed="64"/>
      </right>
      <top style="thick">
        <color indexed="64"/>
      </top>
      <bottom/>
      <diagonal/>
    </border>
    <border>
      <left/>
      <right style="thick">
        <color indexed="64"/>
      </right>
      <top style="thick">
        <color indexed="64"/>
      </top>
      <bottom/>
      <diagonal/>
    </border>
    <border>
      <left style="thick">
        <color indexed="64"/>
      </left>
      <right style="thick">
        <color indexed="64"/>
      </right>
      <top/>
      <bottom/>
      <diagonal/>
    </border>
    <border>
      <left/>
      <right style="thick">
        <color indexed="64"/>
      </right>
      <top/>
      <bottom/>
      <diagonal/>
    </border>
    <border>
      <left/>
      <right style="thick">
        <color indexed="64"/>
      </right>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8"/>
      </bottom>
      <diagonal/>
    </border>
    <border>
      <left/>
      <right/>
      <top/>
      <bottom style="thin">
        <color indexed="64"/>
      </bottom>
      <diagonal/>
    </border>
    <border>
      <left/>
      <right style="medium">
        <color indexed="64"/>
      </right>
      <top/>
      <bottom style="thin">
        <color indexed="8"/>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top style="thin">
        <color indexed="64"/>
      </top>
      <bottom/>
      <diagonal/>
    </border>
    <border>
      <left style="thick">
        <color indexed="64"/>
      </left>
      <right/>
      <top style="thin">
        <color indexed="64"/>
      </top>
      <bottom/>
      <diagonal/>
    </border>
    <border>
      <left/>
      <right style="thick">
        <color indexed="64"/>
      </right>
      <top style="thin">
        <color indexed="64"/>
      </top>
      <bottom/>
      <diagonal/>
    </border>
    <border>
      <left style="thin">
        <color indexed="64"/>
      </left>
      <right style="medium">
        <color indexed="64"/>
      </right>
      <top/>
      <bottom style="thin">
        <color indexed="8"/>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ck">
        <color indexed="64"/>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top style="thick">
        <color indexed="64"/>
      </top>
      <bottom/>
      <diagonal/>
    </border>
    <border>
      <left style="thick">
        <color indexed="64"/>
      </left>
      <right/>
      <top/>
      <bottom style="thin">
        <color indexed="64"/>
      </bottom>
      <diagonal/>
    </border>
    <border>
      <left style="thick">
        <color indexed="64"/>
      </left>
      <right/>
      <top/>
      <bottom/>
      <diagonal/>
    </border>
    <border>
      <left style="thick">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ck">
        <color indexed="64"/>
      </left>
      <right/>
      <top/>
      <bottom style="medium">
        <color indexed="64"/>
      </bottom>
      <diagonal/>
    </border>
    <border>
      <left style="thick">
        <color indexed="64"/>
      </left>
      <right/>
      <top/>
      <bottom style="thick">
        <color indexed="64"/>
      </bottom>
      <diagonal/>
    </border>
    <border>
      <left/>
      <right/>
      <top/>
      <bottom style="thick">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2">
    <xf numFmtId="0" fontId="0" fillId="0" borderId="0"/>
    <xf numFmtId="43" fontId="3" fillId="0" borderId="0" applyFont="0" applyFill="0" applyBorder="0" applyAlignment="0" applyProtection="0"/>
    <xf numFmtId="43" fontId="14" fillId="0" borderId="0" applyFont="0" applyFill="0" applyBorder="0" applyAlignment="0" applyProtection="0"/>
    <xf numFmtId="44" fontId="3" fillId="0" borderId="0" applyFont="0" applyFill="0" applyBorder="0" applyAlignment="0" applyProtection="0"/>
    <xf numFmtId="44" fontId="14" fillId="0" borderId="0" applyFont="0" applyFill="0" applyBorder="0" applyAlignment="0" applyProtection="0"/>
    <xf numFmtId="44" fontId="19" fillId="0" borderId="0" applyFont="0" applyFill="0" applyBorder="0" applyAlignment="0" applyProtection="0"/>
    <xf numFmtId="0" fontId="20" fillId="0" borderId="0" applyNumberFormat="0" applyFill="0" applyBorder="0" applyAlignment="0" applyProtection="0"/>
    <xf numFmtId="0" fontId="14" fillId="0" borderId="0"/>
    <xf numFmtId="0" fontId="19" fillId="0" borderId="0"/>
    <xf numFmtId="9" fontId="3" fillId="0" borderId="0" applyFont="0" applyFill="0" applyBorder="0" applyAlignment="0" applyProtection="0"/>
    <xf numFmtId="9" fontId="14" fillId="0" borderId="0" applyFont="0" applyFill="0" applyBorder="0" applyAlignment="0" applyProtection="0"/>
    <xf numFmtId="9" fontId="19" fillId="0" borderId="0" applyFont="0" applyFill="0" applyBorder="0" applyAlignment="0" applyProtection="0"/>
  </cellStyleXfs>
  <cellXfs count="351">
    <xf numFmtId="0" fontId="0" fillId="0" borderId="0" xfId="0"/>
    <xf numFmtId="0" fontId="3" fillId="0" borderId="0" xfId="0" applyFont="1" applyAlignment="1">
      <alignment horizontal="left"/>
    </xf>
    <xf numFmtId="0" fontId="3" fillId="0" borderId="0" xfId="0" applyFont="1"/>
    <xf numFmtId="164" fontId="3" fillId="0" borderId="1" xfId="0" applyNumberFormat="1" applyFont="1" applyBorder="1" applyProtection="1"/>
    <xf numFmtId="0" fontId="3" fillId="0" borderId="2" xfId="0" applyFont="1" applyBorder="1"/>
    <xf numFmtId="164" fontId="3" fillId="0" borderId="3" xfId="0" applyNumberFormat="1" applyFont="1" applyBorder="1" applyProtection="1"/>
    <xf numFmtId="166" fontId="3" fillId="0" borderId="3" xfId="0" applyNumberFormat="1" applyFont="1" applyBorder="1" applyProtection="1"/>
    <xf numFmtId="0" fontId="3" fillId="0" borderId="4" xfId="0" applyFont="1" applyBorder="1"/>
    <xf numFmtId="166" fontId="3" fillId="0" borderId="2" xfId="0" applyNumberFormat="1" applyFont="1" applyBorder="1" applyProtection="1"/>
    <xf numFmtId="164" fontId="3" fillId="0" borderId="5" xfId="0" applyNumberFormat="1" applyFont="1" applyBorder="1" applyAlignment="1" applyProtection="1">
      <alignment horizontal="left"/>
    </xf>
    <xf numFmtId="166" fontId="3" fillId="0" borderId="0" xfId="0" applyNumberFormat="1" applyFont="1" applyProtection="1"/>
    <xf numFmtId="0" fontId="1" fillId="0" borderId="0" xfId="0" applyFont="1"/>
    <xf numFmtId="0" fontId="5" fillId="0" borderId="0" xfId="0" applyFont="1"/>
    <xf numFmtId="0" fontId="1" fillId="0" borderId="6" xfId="0" applyFont="1" applyBorder="1" applyAlignment="1">
      <alignment horizontal="center"/>
    </xf>
    <xf numFmtId="0" fontId="1" fillId="0" borderId="7" xfId="0" applyFont="1" applyBorder="1" applyAlignment="1">
      <alignment horizontal="center"/>
    </xf>
    <xf numFmtId="0" fontId="0" fillId="0" borderId="7" xfId="0" applyBorder="1"/>
    <xf numFmtId="0" fontId="3" fillId="0" borderId="8" xfId="0" applyFont="1" applyBorder="1" applyAlignment="1">
      <alignment horizontal="center"/>
    </xf>
    <xf numFmtId="0" fontId="1" fillId="0" borderId="9" xfId="0" applyFont="1" applyBorder="1" applyAlignment="1">
      <alignment horizontal="center"/>
    </xf>
    <xf numFmtId="0" fontId="3" fillId="0" borderId="9"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xf numFmtId="0" fontId="0" fillId="0" borderId="0" xfId="0" applyBorder="1"/>
    <xf numFmtId="0" fontId="6" fillId="0" borderId="0" xfId="0" applyFont="1"/>
    <xf numFmtId="164" fontId="4" fillId="0" borderId="12" xfId="0" applyNumberFormat="1" applyFont="1" applyBorder="1" applyAlignment="1" applyProtection="1">
      <alignment horizontal="left"/>
    </xf>
    <xf numFmtId="164" fontId="3" fillId="0" borderId="13" xfId="0" applyNumberFormat="1" applyFont="1" applyBorder="1" applyProtection="1"/>
    <xf numFmtId="164" fontId="7" fillId="0" borderId="13" xfId="0" applyNumberFormat="1" applyFont="1" applyBorder="1" applyProtection="1"/>
    <xf numFmtId="164" fontId="3" fillId="0" borderId="14" xfId="0" applyNumberFormat="1" applyFont="1" applyBorder="1" applyProtection="1"/>
    <xf numFmtId="164" fontId="3" fillId="0" borderId="0" xfId="0" applyNumberFormat="1" applyFont="1" applyBorder="1" applyProtection="1"/>
    <xf numFmtId="0" fontId="7" fillId="0" borderId="15" xfId="0" applyFont="1" applyBorder="1"/>
    <xf numFmtId="164" fontId="4" fillId="0" borderId="16" xfId="0" applyNumberFormat="1" applyFont="1" applyBorder="1" applyProtection="1"/>
    <xf numFmtId="164" fontId="3" fillId="0" borderId="16" xfId="0" applyNumberFormat="1" applyFont="1" applyBorder="1" applyProtection="1"/>
    <xf numFmtId="164" fontId="3" fillId="0" borderId="17" xfId="0" applyNumberFormat="1" applyFont="1" applyBorder="1" applyProtection="1"/>
    <xf numFmtId="0" fontId="3" fillId="0" borderId="17" xfId="0" applyFont="1" applyBorder="1"/>
    <xf numFmtId="164" fontId="7" fillId="0" borderId="17" xfId="0" applyNumberFormat="1" applyFont="1" applyBorder="1" applyProtection="1"/>
    <xf numFmtId="164" fontId="4" fillId="0" borderId="18" xfId="0" applyNumberFormat="1" applyFont="1" applyBorder="1" applyProtection="1"/>
    <xf numFmtId="164" fontId="4" fillId="0" borderId="0" xfId="0" applyNumberFormat="1" applyFont="1" applyBorder="1" applyProtection="1"/>
    <xf numFmtId="164" fontId="3" fillId="0" borderId="4" xfId="0" applyNumberFormat="1" applyFont="1" applyBorder="1" applyProtection="1"/>
    <xf numFmtId="164" fontId="3" fillId="0" borderId="19" xfId="0" applyNumberFormat="1" applyFont="1" applyBorder="1" applyProtection="1"/>
    <xf numFmtId="0" fontId="3" fillId="0" borderId="0" xfId="0" applyFont="1" applyBorder="1"/>
    <xf numFmtId="165" fontId="3" fillId="0" borderId="0" xfId="0" applyNumberFormat="1" applyFont="1" applyBorder="1" applyProtection="1"/>
    <xf numFmtId="166" fontId="3" fillId="0" borderId="0" xfId="0" applyNumberFormat="1" applyFont="1" applyBorder="1" applyAlignment="1" applyProtection="1">
      <alignment horizontal="left"/>
    </xf>
    <xf numFmtId="166" fontId="3" fillId="0" borderId="0" xfId="0" applyNumberFormat="1" applyFont="1" applyBorder="1" applyProtection="1"/>
    <xf numFmtId="166" fontId="3" fillId="0" borderId="19" xfId="0" applyNumberFormat="1" applyFont="1" applyBorder="1" applyProtection="1"/>
    <xf numFmtId="166" fontId="3" fillId="0" borderId="19" xfId="0" applyNumberFormat="1" applyFont="1" applyBorder="1" applyAlignment="1" applyProtection="1">
      <alignment horizontal="left"/>
    </xf>
    <xf numFmtId="0" fontId="3" fillId="0" borderId="0" xfId="0" applyFont="1" applyBorder="1" applyAlignment="1">
      <alignment horizontal="right"/>
    </xf>
    <xf numFmtId="0" fontId="3" fillId="0" borderId="0" xfId="0" quotePrefix="1" applyFont="1" applyBorder="1"/>
    <xf numFmtId="166" fontId="3" fillId="0" borderId="0" xfId="0" applyNumberFormat="1" applyFont="1" applyBorder="1" applyAlignment="1" applyProtection="1">
      <alignment horizontal="right"/>
    </xf>
    <xf numFmtId="166" fontId="3" fillId="0" borderId="0" xfId="0" quotePrefix="1" applyNumberFormat="1" applyFont="1" applyBorder="1" applyAlignment="1" applyProtection="1">
      <alignment horizontal="center"/>
    </xf>
    <xf numFmtId="0" fontId="3" fillId="0" borderId="20" xfId="0" applyFont="1" applyBorder="1"/>
    <xf numFmtId="165" fontId="3" fillId="0" borderId="20" xfId="0" applyNumberFormat="1" applyFont="1" applyBorder="1" applyProtection="1"/>
    <xf numFmtId="166" fontId="3" fillId="0" borderId="20" xfId="0" applyNumberFormat="1" applyFont="1" applyBorder="1" applyProtection="1"/>
    <xf numFmtId="166" fontId="3" fillId="0" borderId="20" xfId="0" applyNumberFormat="1" applyFont="1" applyBorder="1" applyAlignment="1" applyProtection="1">
      <alignment horizontal="right"/>
    </xf>
    <xf numFmtId="166" fontId="3" fillId="0" borderId="20" xfId="0" quotePrefix="1" applyNumberFormat="1" applyFont="1" applyBorder="1" applyAlignment="1" applyProtection="1">
      <alignment horizontal="center"/>
    </xf>
    <xf numFmtId="166" fontId="3" fillId="0" borderId="21" xfId="0" applyNumberFormat="1" applyFont="1" applyBorder="1" applyAlignment="1" applyProtection="1">
      <alignment horizontal="left"/>
    </xf>
    <xf numFmtId="0" fontId="3" fillId="0" borderId="12" xfId="0" applyFont="1" applyBorder="1" applyAlignment="1">
      <alignment horizontal="center"/>
    </xf>
    <xf numFmtId="0" fontId="3" fillId="0" borderId="1" xfId="0" applyFont="1" applyBorder="1" applyAlignment="1">
      <alignment horizontal="center"/>
    </xf>
    <xf numFmtId="0" fontId="0" fillId="0" borderId="22" xfId="0" applyBorder="1"/>
    <xf numFmtId="0" fontId="3" fillId="0" borderId="2" xfId="0" applyFont="1" applyBorder="1" applyAlignment="1">
      <alignment horizontal="left"/>
    </xf>
    <xf numFmtId="0" fontId="0" fillId="0" borderId="5" xfId="0" applyBorder="1" applyAlignment="1">
      <alignment horizontal="center"/>
    </xf>
    <xf numFmtId="0" fontId="3" fillId="0" borderId="23" xfId="0" applyFont="1" applyBorder="1" applyAlignment="1">
      <alignment horizontal="center"/>
    </xf>
    <xf numFmtId="0" fontId="0" fillId="2" borderId="12" xfId="0" applyFill="1" applyBorder="1"/>
    <xf numFmtId="0" fontId="0" fillId="2" borderId="14" xfId="0" applyFill="1" applyBorder="1"/>
    <xf numFmtId="0" fontId="0" fillId="2" borderId="4" xfId="0" applyFill="1" applyBorder="1"/>
    <xf numFmtId="0" fontId="0" fillId="2" borderId="19" xfId="0" applyFill="1" applyBorder="1"/>
    <xf numFmtId="0" fontId="0" fillId="2" borderId="5" xfId="0" applyFill="1" applyBorder="1"/>
    <xf numFmtId="0" fontId="0" fillId="2" borderId="21" xfId="0" applyFill="1" applyBorder="1"/>
    <xf numFmtId="0" fontId="0" fillId="0" borderId="12" xfId="0" applyBorder="1"/>
    <xf numFmtId="0" fontId="0" fillId="0" borderId="1" xfId="0" applyBorder="1"/>
    <xf numFmtId="0" fontId="0" fillId="0" borderId="5" xfId="0" applyBorder="1"/>
    <xf numFmtId="0" fontId="0" fillId="0" borderId="23" xfId="0" applyBorder="1"/>
    <xf numFmtId="0" fontId="0" fillId="0" borderId="0" xfId="0" applyBorder="1" applyAlignment="1">
      <alignment horizontal="center"/>
    </xf>
    <xf numFmtId="0" fontId="0" fillId="0" borderId="4" xfId="0" applyBorder="1"/>
    <xf numFmtId="0" fontId="0" fillId="0" borderId="2" xfId="0" applyBorder="1"/>
    <xf numFmtId="0" fontId="3" fillId="0" borderId="19" xfId="0" applyFont="1" applyBorder="1"/>
    <xf numFmtId="167" fontId="3" fillId="0" borderId="24" xfId="3" applyNumberFormat="1" applyFont="1" applyBorder="1"/>
    <xf numFmtId="2" fontId="0" fillId="0" borderId="24" xfId="0" applyNumberFormat="1" applyBorder="1"/>
    <xf numFmtId="0" fontId="0" fillId="0" borderId="24" xfId="0" applyBorder="1"/>
    <xf numFmtId="167" fontId="3" fillId="0" borderId="24" xfId="3" applyNumberFormat="1" applyBorder="1"/>
    <xf numFmtId="0" fontId="8" fillId="0" borderId="25" xfId="0" applyFont="1" applyBorder="1" applyAlignment="1">
      <alignment horizontal="left" vertical="top" wrapText="1"/>
    </xf>
    <xf numFmtId="0" fontId="0" fillId="0" borderId="26" xfId="0" applyBorder="1" applyAlignment="1"/>
    <xf numFmtId="10" fontId="3" fillId="0" borderId="0" xfId="0" applyNumberFormat="1" applyFont="1" applyBorder="1" applyAlignment="1" applyProtection="1">
      <alignment horizontal="left"/>
    </xf>
    <xf numFmtId="7" fontId="10" fillId="0" borderId="0" xfId="0" applyNumberFormat="1" applyFont="1"/>
    <xf numFmtId="7" fontId="11" fillId="0" borderId="0" xfId="0" applyNumberFormat="1" applyFont="1"/>
    <xf numFmtId="5" fontId="10" fillId="0" borderId="0" xfId="0" applyNumberFormat="1" applyFont="1"/>
    <xf numFmtId="7" fontId="0" fillId="0" borderId="0" xfId="0" applyNumberFormat="1"/>
    <xf numFmtId="0" fontId="0" fillId="0" borderId="0" xfId="0" applyBorder="1" applyAlignment="1">
      <alignment horizontal="left"/>
    </xf>
    <xf numFmtId="44" fontId="3" fillId="3" borderId="27" xfId="3" applyFont="1" applyFill="1" applyBorder="1" applyProtection="1"/>
    <xf numFmtId="167" fontId="3" fillId="3" borderId="27" xfId="3" applyNumberFormat="1" applyFont="1" applyFill="1" applyBorder="1" applyProtection="1"/>
    <xf numFmtId="0" fontId="3" fillId="3" borderId="17" xfId="0" applyFont="1" applyFill="1" applyBorder="1" applyAlignment="1">
      <alignment horizontal="left"/>
    </xf>
    <xf numFmtId="0" fontId="14" fillId="0" borderId="0" xfId="0" applyFont="1"/>
    <xf numFmtId="10" fontId="3" fillId="0" borderId="0" xfId="0" applyNumberFormat="1" applyFont="1"/>
    <xf numFmtId="0" fontId="3" fillId="0" borderId="0" xfId="0" applyFont="1" applyFill="1" applyBorder="1"/>
    <xf numFmtId="0" fontId="15" fillId="0" borderId="4" xfId="0" applyFont="1" applyBorder="1" applyAlignment="1">
      <alignment horizontal="left"/>
    </xf>
    <xf numFmtId="10" fontId="3" fillId="3" borderId="28" xfId="9" applyNumberFormat="1" applyFont="1" applyFill="1" applyBorder="1"/>
    <xf numFmtId="164" fontId="3" fillId="0" borderId="29" xfId="0" applyNumberFormat="1" applyFont="1" applyBorder="1" applyAlignment="1" applyProtection="1">
      <alignment horizontal="center"/>
    </xf>
    <xf numFmtId="0" fontId="0" fillId="0" borderId="0" xfId="0" applyAlignment="1">
      <alignment horizontal="left"/>
    </xf>
    <xf numFmtId="0" fontId="0" fillId="0" borderId="20" xfId="0" applyBorder="1" applyAlignment="1">
      <alignment horizontal="left"/>
    </xf>
    <xf numFmtId="0" fontId="3" fillId="0" borderId="20" xfId="0" applyFont="1" applyBorder="1" applyAlignment="1">
      <alignment horizontal="left"/>
    </xf>
    <xf numFmtId="0" fontId="0" fillId="0" borderId="30" xfId="0" applyBorder="1" applyAlignment="1">
      <alignment horizontal="center" wrapText="1"/>
    </xf>
    <xf numFmtId="0" fontId="3" fillId="3" borderId="17" xfId="0" applyFont="1" applyFill="1" applyBorder="1"/>
    <xf numFmtId="0" fontId="0" fillId="0" borderId="13" xfId="0" applyBorder="1"/>
    <xf numFmtId="0" fontId="0" fillId="0" borderId="20" xfId="0" applyBorder="1" applyAlignment="1">
      <alignment horizontal="center"/>
    </xf>
    <xf numFmtId="0" fontId="0" fillId="0" borderId="20" xfId="0" applyBorder="1"/>
    <xf numFmtId="167" fontId="3" fillId="4" borderId="31" xfId="3" applyNumberFormat="1" applyFill="1" applyBorder="1"/>
    <xf numFmtId="0" fontId="0" fillId="0" borderId="19" xfId="0" applyBorder="1"/>
    <xf numFmtId="167" fontId="3" fillId="3" borderId="32" xfId="3" applyNumberFormat="1" applyFill="1" applyBorder="1" applyAlignment="1">
      <alignment horizontal="left"/>
    </xf>
    <xf numFmtId="0" fontId="0" fillId="2" borderId="13" xfId="0" applyFill="1" applyBorder="1"/>
    <xf numFmtId="0" fontId="0" fillId="2" borderId="0" xfId="0" applyFill="1" applyBorder="1"/>
    <xf numFmtId="0" fontId="3" fillId="0" borderId="13" xfId="0" applyFont="1" applyBorder="1" applyAlignment="1">
      <alignment horizontal="center"/>
    </xf>
    <xf numFmtId="0" fontId="3" fillId="0" borderId="0" xfId="0" applyFont="1" applyBorder="1" applyAlignment="1">
      <alignment horizontal="center"/>
    </xf>
    <xf numFmtId="0" fontId="0" fillId="0" borderId="14" xfId="0" applyBorder="1"/>
    <xf numFmtId="0" fontId="0" fillId="0" borderId="21" xfId="0" applyBorder="1"/>
    <xf numFmtId="167" fontId="3" fillId="3" borderId="33" xfId="3" applyNumberFormat="1" applyFont="1" applyFill="1" applyBorder="1"/>
    <xf numFmtId="44" fontId="0" fillId="0" borderId="0" xfId="0" applyNumberFormat="1"/>
    <xf numFmtId="0" fontId="0" fillId="3" borderId="0" xfId="0" applyFill="1"/>
    <xf numFmtId="0" fontId="0" fillId="3" borderId="17" xfId="0" applyFill="1" applyBorder="1"/>
    <xf numFmtId="0" fontId="0" fillId="3" borderId="34" xfId="0" applyFill="1" applyBorder="1"/>
    <xf numFmtId="42" fontId="0" fillId="0" borderId="5" xfId="0" applyNumberFormat="1" applyBorder="1"/>
    <xf numFmtId="42" fontId="0" fillId="0" borderId="12" xfId="0" applyNumberFormat="1" applyBorder="1"/>
    <xf numFmtId="164" fontId="4" fillId="0" borderId="13" xfId="0" applyNumberFormat="1" applyFont="1" applyBorder="1" applyAlignment="1" applyProtection="1">
      <alignment horizontal="left"/>
    </xf>
    <xf numFmtId="164" fontId="3" fillId="0" borderId="0" xfId="0" applyNumberFormat="1" applyFont="1" applyBorder="1" applyAlignment="1" applyProtection="1">
      <alignment horizontal="left"/>
    </xf>
    <xf numFmtId="0" fontId="3" fillId="0" borderId="0" xfId="0" applyFont="1" applyBorder="1" applyAlignment="1">
      <alignment horizontal="left"/>
    </xf>
    <xf numFmtId="164" fontId="3" fillId="0" borderId="20" xfId="0" applyNumberFormat="1" applyFont="1" applyBorder="1" applyAlignment="1" applyProtection="1">
      <alignment horizontal="left"/>
    </xf>
    <xf numFmtId="0" fontId="3" fillId="3" borderId="0" xfId="0" applyFont="1" applyFill="1" applyAlignment="1">
      <alignment horizontal="left"/>
    </xf>
    <xf numFmtId="0" fontId="0" fillId="0" borderId="35" xfId="0" applyBorder="1"/>
    <xf numFmtId="44" fontId="3" fillId="3" borderId="23" xfId="3" applyNumberFormat="1" applyFont="1" applyFill="1" applyBorder="1" applyProtection="1"/>
    <xf numFmtId="9" fontId="0" fillId="4" borderId="36" xfId="0" applyNumberFormat="1" applyFill="1" applyBorder="1" applyAlignment="1">
      <alignment horizontal="right"/>
    </xf>
    <xf numFmtId="0" fontId="0" fillId="0" borderId="37" xfId="0" applyBorder="1"/>
    <xf numFmtId="9" fontId="3" fillId="4" borderId="36" xfId="9" applyFill="1" applyBorder="1" applyAlignment="1">
      <alignment horizontal="right"/>
    </xf>
    <xf numFmtId="0" fontId="0" fillId="0" borderId="30" xfId="0" applyBorder="1" applyAlignment="1">
      <alignment horizontal="center"/>
    </xf>
    <xf numFmtId="9" fontId="3" fillId="4" borderId="38" xfId="9" applyFont="1" applyFill="1" applyBorder="1" applyAlignment="1">
      <alignment horizontal="right"/>
    </xf>
    <xf numFmtId="9" fontId="3" fillId="4" borderId="39" xfId="9" applyFont="1" applyFill="1" applyBorder="1" applyAlignment="1">
      <alignment horizontal="right"/>
    </xf>
    <xf numFmtId="44" fontId="3" fillId="0" borderId="0" xfId="3" applyNumberFormat="1" applyFill="1" applyBorder="1"/>
    <xf numFmtId="167" fontId="3" fillId="3" borderId="35" xfId="3" applyNumberFormat="1" applyFill="1" applyBorder="1"/>
    <xf numFmtId="167" fontId="3" fillId="3" borderId="31" xfId="3" applyNumberFormat="1" applyFill="1" applyBorder="1"/>
    <xf numFmtId="167" fontId="3" fillId="3" borderId="40" xfId="3" applyNumberFormat="1" applyFill="1" applyBorder="1"/>
    <xf numFmtId="167" fontId="3" fillId="4" borderId="41" xfId="3" applyNumberFormat="1" applyFont="1" applyFill="1" applyBorder="1"/>
    <xf numFmtId="2" fontId="0" fillId="4" borderId="41" xfId="0" applyNumberFormat="1" applyFill="1" applyBorder="1"/>
    <xf numFmtId="0" fontId="0" fillId="4" borderId="41" xfId="0" applyFill="1" applyBorder="1"/>
    <xf numFmtId="167" fontId="3" fillId="4" borderId="31" xfId="3" applyNumberFormat="1" applyFont="1" applyFill="1" applyBorder="1"/>
    <xf numFmtId="2" fontId="0" fillId="4" borderId="31" xfId="0" applyNumberFormat="1" applyFill="1" applyBorder="1"/>
    <xf numFmtId="0" fontId="0" fillId="4" borderId="31" xfId="0" applyFill="1" applyBorder="1"/>
    <xf numFmtId="0" fontId="0" fillId="4" borderId="42" xfId="0" applyFill="1" applyBorder="1" applyAlignment="1"/>
    <xf numFmtId="0" fontId="0" fillId="4" borderId="43" xfId="0" applyFill="1" applyBorder="1" applyAlignment="1"/>
    <xf numFmtId="0" fontId="0" fillId="4" borderId="44" xfId="0" applyFill="1" applyBorder="1" applyAlignment="1"/>
    <xf numFmtId="167" fontId="3" fillId="4" borderId="35" xfId="3" applyNumberFormat="1" applyFont="1" applyFill="1" applyBorder="1"/>
    <xf numFmtId="2" fontId="0" fillId="4" borderId="35" xfId="0" applyNumberFormat="1" applyFill="1" applyBorder="1"/>
    <xf numFmtId="0" fontId="0" fillId="4" borderId="35" xfId="0" applyFill="1" applyBorder="1"/>
    <xf numFmtId="0" fontId="0" fillId="4" borderId="45" xfId="0" applyFill="1" applyBorder="1" applyAlignment="1"/>
    <xf numFmtId="167" fontId="3" fillId="4" borderId="40" xfId="3" applyNumberFormat="1" applyFont="1" applyFill="1" applyBorder="1"/>
    <xf numFmtId="2" fontId="0" fillId="4" borderId="40" xfId="0" applyNumberFormat="1" applyFill="1" applyBorder="1"/>
    <xf numFmtId="0" fontId="0" fillId="4" borderId="40" xfId="0" applyFill="1" applyBorder="1"/>
    <xf numFmtId="10" fontId="3" fillId="4" borderId="28" xfId="9" applyNumberFormat="1" applyFont="1" applyFill="1" applyBorder="1"/>
    <xf numFmtId="0" fontId="0" fillId="5" borderId="46" xfId="0" applyFill="1" applyBorder="1"/>
    <xf numFmtId="0" fontId="0" fillId="5" borderId="47" xfId="0" applyFill="1" applyBorder="1" applyAlignment="1">
      <alignment horizontal="left"/>
    </xf>
    <xf numFmtId="167" fontId="3" fillId="3" borderId="48" xfId="3" applyNumberFormat="1" applyFill="1" applyBorder="1"/>
    <xf numFmtId="167" fontId="3" fillId="4" borderId="48" xfId="3" applyNumberFormat="1" applyFill="1" applyBorder="1"/>
    <xf numFmtId="167" fontId="3" fillId="4" borderId="32" xfId="3" applyNumberFormat="1" applyFill="1" applyBorder="1"/>
    <xf numFmtId="167" fontId="3" fillId="3" borderId="49" xfId="3" applyNumberFormat="1" applyFill="1" applyBorder="1"/>
    <xf numFmtId="0" fontId="0" fillId="5" borderId="21" xfId="0" applyFill="1" applyBorder="1" applyAlignment="1">
      <alignment horizontal="left"/>
    </xf>
    <xf numFmtId="9" fontId="3" fillId="4" borderId="50" xfId="9" applyFill="1" applyBorder="1"/>
    <xf numFmtId="167" fontId="0" fillId="4" borderId="51" xfId="3" applyNumberFormat="1" applyFont="1" applyFill="1" applyBorder="1"/>
    <xf numFmtId="167" fontId="0" fillId="3" borderId="30" xfId="3" applyNumberFormat="1" applyFont="1" applyFill="1" applyBorder="1"/>
    <xf numFmtId="0" fontId="8" fillId="3" borderId="40" xfId="0" applyFont="1" applyFill="1" applyBorder="1" applyAlignment="1">
      <alignment horizontal="center"/>
    </xf>
    <xf numFmtId="0" fontId="8" fillId="3" borderId="40" xfId="0" applyFont="1" applyFill="1" applyBorder="1" applyAlignment="1">
      <alignment horizontal="center" wrapText="1"/>
    </xf>
    <xf numFmtId="0" fontId="8" fillId="3" borderId="52" xfId="0" applyFont="1" applyFill="1" applyBorder="1" applyAlignment="1">
      <alignment horizontal="center" wrapText="1"/>
    </xf>
    <xf numFmtId="0" fontId="8" fillId="3" borderId="53" xfId="0" applyFont="1" applyFill="1" applyBorder="1" applyAlignment="1">
      <alignment horizontal="center" wrapText="1"/>
    </xf>
    <xf numFmtId="167" fontId="3" fillId="3" borderId="52" xfId="3" applyNumberFormat="1" applyFont="1" applyFill="1" applyBorder="1"/>
    <xf numFmtId="167" fontId="3" fillId="3" borderId="54" xfId="0" applyNumberFormat="1" applyFont="1" applyFill="1" applyBorder="1"/>
    <xf numFmtId="0" fontId="3" fillId="0" borderId="0" xfId="0" applyFont="1" applyBorder="1" applyAlignment="1"/>
    <xf numFmtId="0" fontId="0" fillId="3" borderId="17" xfId="0" applyFill="1" applyBorder="1" applyAlignment="1">
      <alignment horizontal="left"/>
    </xf>
    <xf numFmtId="0" fontId="0" fillId="3" borderId="55" xfId="0" applyFill="1" applyBorder="1" applyAlignment="1">
      <alignment horizontal="left"/>
    </xf>
    <xf numFmtId="0" fontId="8" fillId="3" borderId="48" xfId="0" applyFont="1" applyFill="1" applyBorder="1" applyAlignment="1"/>
    <xf numFmtId="0" fontId="8" fillId="3" borderId="37" xfId="0" applyFont="1" applyFill="1" applyBorder="1" applyAlignment="1"/>
    <xf numFmtId="167" fontId="3" fillId="4" borderId="27" xfId="3" applyNumberFormat="1" applyFont="1" applyFill="1" applyBorder="1" applyProtection="1">
      <protection locked="0"/>
    </xf>
    <xf numFmtId="167" fontId="3" fillId="6" borderId="48" xfId="3" applyNumberFormat="1" applyFill="1" applyBorder="1"/>
    <xf numFmtId="164" fontId="3" fillId="0" borderId="4" xfId="0" applyNumberFormat="1" applyFont="1" applyBorder="1" applyAlignment="1" applyProtection="1">
      <alignment horizontal="left"/>
    </xf>
    <xf numFmtId="0" fontId="3" fillId="0" borderId="4" xfId="0" applyFont="1" applyBorder="1" applyAlignment="1">
      <alignment horizontal="center"/>
    </xf>
    <xf numFmtId="0" fontId="3" fillId="0" borderId="4" xfId="0" applyFont="1" applyBorder="1" applyAlignment="1">
      <alignment horizontal="left"/>
    </xf>
    <xf numFmtId="0" fontId="3" fillId="7" borderId="31" xfId="0" applyFont="1" applyFill="1" applyBorder="1" applyAlignment="1">
      <alignment horizontal="left" wrapText="1"/>
    </xf>
    <xf numFmtId="0" fontId="3" fillId="3" borderId="48" xfId="0" applyFont="1" applyFill="1" applyBorder="1" applyAlignment="1">
      <alignment horizontal="right"/>
    </xf>
    <xf numFmtId="0" fontId="3" fillId="3" borderId="0" xfId="0" applyFont="1" applyFill="1" applyAlignment="1"/>
    <xf numFmtId="0" fontId="3" fillId="3" borderId="17" xfId="0" applyFont="1" applyFill="1" applyBorder="1" applyAlignment="1"/>
    <xf numFmtId="0" fontId="3" fillId="0" borderId="0" xfId="0" applyFont="1" applyFill="1" applyAlignment="1">
      <alignment horizontal="center"/>
    </xf>
    <xf numFmtId="0" fontId="8" fillId="3" borderId="58" xfId="0" applyFont="1" applyFill="1" applyBorder="1" applyAlignment="1">
      <alignment horizontal="right"/>
    </xf>
    <xf numFmtId="44" fontId="22" fillId="3" borderId="59" xfId="3" applyNumberFormat="1" applyFont="1" applyFill="1" applyBorder="1" applyAlignment="1">
      <alignment horizontal="left" wrapText="1"/>
    </xf>
    <xf numFmtId="0" fontId="18" fillId="3" borderId="58" xfId="0" applyFont="1" applyFill="1" applyBorder="1" applyAlignment="1"/>
    <xf numFmtId="0" fontId="18" fillId="3" borderId="40" xfId="0" applyFont="1" applyFill="1" applyBorder="1" applyAlignment="1"/>
    <xf numFmtId="0" fontId="18" fillId="3" borderId="52" xfId="0" applyFont="1" applyFill="1" applyBorder="1" applyAlignment="1"/>
    <xf numFmtId="0" fontId="8" fillId="3" borderId="31" xfId="0" applyFont="1" applyFill="1" applyBorder="1" applyAlignment="1"/>
    <xf numFmtId="0" fontId="8" fillId="3" borderId="36" xfId="0" applyFont="1" applyFill="1" applyBorder="1" applyAlignment="1"/>
    <xf numFmtId="0" fontId="3" fillId="7" borderId="34" xfId="0" applyFont="1" applyFill="1" applyBorder="1" applyAlignment="1">
      <alignment wrapText="1"/>
    </xf>
    <xf numFmtId="0" fontId="3" fillId="7" borderId="55" xfId="0" applyFont="1" applyFill="1" applyBorder="1" applyAlignment="1">
      <alignment wrapText="1"/>
    </xf>
    <xf numFmtId="0" fontId="3" fillId="7" borderId="63" xfId="0" applyFont="1" applyFill="1" applyBorder="1" applyAlignment="1">
      <alignment wrapText="1"/>
    </xf>
    <xf numFmtId="7" fontId="9" fillId="0" borderId="0" xfId="0" applyNumberFormat="1" applyFont="1" applyProtection="1">
      <protection locked="0"/>
    </xf>
    <xf numFmtId="7" fontId="10" fillId="0" borderId="0" xfId="0" applyNumberFormat="1" applyFont="1" applyProtection="1">
      <protection locked="0"/>
    </xf>
    <xf numFmtId="0" fontId="10" fillId="0" borderId="0" xfId="0" applyFont="1" applyProtection="1">
      <protection locked="0"/>
    </xf>
    <xf numFmtId="7" fontId="9" fillId="3" borderId="34" xfId="0" applyNumberFormat="1" applyFont="1" applyFill="1" applyBorder="1" applyProtection="1">
      <protection locked="0"/>
    </xf>
    <xf numFmtId="7" fontId="9" fillId="0" borderId="0" xfId="0" applyNumberFormat="1" applyFont="1" applyAlignment="1" applyProtection="1">
      <alignment horizontal="center"/>
      <protection locked="0"/>
    </xf>
    <xf numFmtId="7" fontId="9" fillId="3" borderId="31" xfId="0" applyNumberFormat="1" applyFont="1" applyFill="1" applyBorder="1" applyProtection="1">
      <protection locked="0"/>
    </xf>
    <xf numFmtId="7" fontId="9" fillId="3" borderId="31" xfId="0" applyNumberFormat="1" applyFont="1" applyFill="1" applyBorder="1" applyAlignment="1" applyProtection="1">
      <alignment horizontal="center"/>
      <protection locked="0"/>
    </xf>
    <xf numFmtId="7" fontId="10" fillId="3" borderId="31" xfId="0" applyNumberFormat="1" applyFont="1" applyFill="1" applyBorder="1" applyProtection="1">
      <protection locked="0"/>
    </xf>
    <xf numFmtId="7" fontId="10" fillId="0" borderId="31" xfId="0" applyNumberFormat="1" applyFont="1" applyBorder="1" applyProtection="1">
      <protection locked="0"/>
    </xf>
    <xf numFmtId="7" fontId="9" fillId="0" borderId="31" xfId="0" applyNumberFormat="1" applyFont="1" applyBorder="1" applyProtection="1">
      <protection locked="0"/>
    </xf>
    <xf numFmtId="5" fontId="10" fillId="4" borderId="31" xfId="0" applyNumberFormat="1" applyFont="1" applyFill="1" applyBorder="1" applyProtection="1">
      <protection locked="0"/>
    </xf>
    <xf numFmtId="9" fontId="10" fillId="4" borderId="31" xfId="9" applyFont="1" applyFill="1" applyBorder="1" applyProtection="1">
      <protection locked="0"/>
    </xf>
    <xf numFmtId="5" fontId="10" fillId="3" borderId="31" xfId="0" applyNumberFormat="1" applyFont="1" applyFill="1" applyBorder="1" applyProtection="1">
      <protection locked="0"/>
    </xf>
    <xf numFmtId="7" fontId="9" fillId="3" borderId="31" xfId="0" applyNumberFormat="1" applyFont="1" applyFill="1" applyBorder="1" applyProtection="1"/>
    <xf numFmtId="5" fontId="9" fillId="3" borderId="31" xfId="0" applyNumberFormat="1" applyFont="1" applyFill="1" applyBorder="1" applyProtection="1">
      <protection locked="0"/>
    </xf>
    <xf numFmtId="7" fontId="10" fillId="3" borderId="31" xfId="0" quotePrefix="1" applyNumberFormat="1" applyFont="1" applyFill="1" applyBorder="1" applyAlignment="1" applyProtection="1">
      <alignment horizontal="left"/>
    </xf>
    <xf numFmtId="10" fontId="10" fillId="3" borderId="31" xfId="9" applyNumberFormat="1" applyFont="1" applyFill="1" applyBorder="1" applyProtection="1">
      <protection locked="0"/>
    </xf>
    <xf numFmtId="43" fontId="10" fillId="3" borderId="31" xfId="1" applyFont="1" applyFill="1" applyBorder="1" applyProtection="1"/>
    <xf numFmtId="5" fontId="9" fillId="3" borderId="31" xfId="0" applyNumberFormat="1" applyFont="1" applyFill="1" applyBorder="1" applyProtection="1"/>
    <xf numFmtId="5" fontId="10" fillId="0" borderId="31" xfId="0" applyNumberFormat="1" applyFont="1" applyBorder="1" applyProtection="1">
      <protection locked="0"/>
    </xf>
    <xf numFmtId="7" fontId="10" fillId="3" borderId="31" xfId="0" applyNumberFormat="1" applyFont="1" applyFill="1" applyBorder="1" applyProtection="1"/>
    <xf numFmtId="5" fontId="10" fillId="3" borderId="31" xfId="0" applyNumberFormat="1" applyFont="1" applyFill="1" applyBorder="1" applyProtection="1"/>
    <xf numFmtId="7" fontId="12" fillId="3" borderId="31" xfId="0" applyNumberFormat="1" applyFont="1" applyFill="1" applyBorder="1" applyProtection="1"/>
    <xf numFmtId="5" fontId="9" fillId="0" borderId="31" xfId="0" applyNumberFormat="1" applyFont="1" applyBorder="1" applyProtection="1">
      <protection locked="0"/>
    </xf>
    <xf numFmtId="9" fontId="10" fillId="4" borderId="31" xfId="9" applyNumberFormat="1" applyFont="1" applyFill="1" applyBorder="1" applyProtection="1">
      <protection locked="0"/>
    </xf>
    <xf numFmtId="7" fontId="12" fillId="3" borderId="31" xfId="0" applyNumberFormat="1" applyFont="1" applyFill="1" applyBorder="1" applyProtection="1">
      <protection locked="0"/>
    </xf>
    <xf numFmtId="7" fontId="6" fillId="3" borderId="31" xfId="0" applyNumberFormat="1" applyFont="1" applyFill="1" applyBorder="1" applyProtection="1"/>
    <xf numFmtId="9" fontId="10" fillId="3" borderId="31" xfId="9" applyFont="1" applyFill="1" applyBorder="1" applyProtection="1"/>
    <xf numFmtId="10" fontId="9" fillId="3" borderId="31" xfId="9" applyNumberFormat="1" applyFont="1" applyFill="1" applyBorder="1" applyProtection="1"/>
    <xf numFmtId="7" fontId="10" fillId="0" borderId="31" xfId="0" applyNumberFormat="1" applyFont="1" applyBorder="1" applyProtection="1"/>
    <xf numFmtId="7" fontId="10" fillId="0" borderId="0" xfId="0" applyNumberFormat="1" applyFont="1" applyProtection="1"/>
    <xf numFmtId="7" fontId="0" fillId="0" borderId="0" xfId="0" applyNumberFormat="1" applyProtection="1"/>
    <xf numFmtId="7" fontId="9" fillId="3" borderId="31" xfId="0" quotePrefix="1" applyNumberFormat="1" applyFont="1" applyFill="1" applyBorder="1" applyProtection="1"/>
    <xf numFmtId="5" fontId="9" fillId="9" borderId="31" xfId="0" applyNumberFormat="1" applyFont="1" applyFill="1" applyBorder="1" applyProtection="1"/>
    <xf numFmtId="7" fontId="3" fillId="0" borderId="0" xfId="0" applyNumberFormat="1" applyFont="1" applyProtection="1"/>
    <xf numFmtId="44" fontId="10" fillId="3" borderId="31" xfId="0" applyNumberFormat="1" applyFont="1" applyFill="1" applyBorder="1" applyProtection="1"/>
    <xf numFmtId="7" fontId="24" fillId="3" borderId="31" xfId="0" applyNumberFormat="1" applyFont="1" applyFill="1" applyBorder="1" applyProtection="1"/>
    <xf numFmtId="5" fontId="25" fillId="3" borderId="31" xfId="0" applyNumberFormat="1" applyFont="1" applyFill="1" applyBorder="1" applyAlignment="1" applyProtection="1">
      <alignment horizontal="right"/>
    </xf>
    <xf numFmtId="7" fontId="10" fillId="0" borderId="31" xfId="0" applyNumberFormat="1" applyFont="1" applyFill="1" applyBorder="1" applyProtection="1"/>
    <xf numFmtId="7" fontId="24" fillId="0" borderId="31" xfId="0" applyNumberFormat="1" applyFont="1" applyFill="1" applyBorder="1" applyProtection="1"/>
    <xf numFmtId="5" fontId="25" fillId="0" borderId="31" xfId="0" applyNumberFormat="1" applyFont="1" applyFill="1" applyBorder="1" applyAlignment="1" applyProtection="1">
      <alignment horizontal="right"/>
    </xf>
    <xf numFmtId="7" fontId="10" fillId="0" borderId="0" xfId="0" applyNumberFormat="1" applyFont="1" applyFill="1" applyProtection="1"/>
    <xf numFmtId="7" fontId="0" fillId="0" borderId="0" xfId="0" applyNumberFormat="1" applyFill="1" applyProtection="1"/>
    <xf numFmtId="7" fontId="0" fillId="3" borderId="31" xfId="0" applyNumberFormat="1" applyFill="1" applyBorder="1" applyProtection="1"/>
    <xf numFmtId="7" fontId="0" fillId="0" borderId="31" xfId="0" applyNumberFormat="1" applyBorder="1" applyProtection="1"/>
    <xf numFmtId="0" fontId="3" fillId="0" borderId="0" xfId="0" applyFont="1" applyFill="1" applyAlignment="1"/>
    <xf numFmtId="0" fontId="3" fillId="0" borderId="0" xfId="0" applyFont="1" applyFill="1" applyAlignment="1" applyProtection="1">
      <protection locked="0"/>
    </xf>
    <xf numFmtId="2" fontId="3" fillId="0" borderId="0" xfId="0" applyNumberFormat="1" applyFont="1" applyFill="1" applyAlignment="1" applyProtection="1">
      <protection locked="0"/>
    </xf>
    <xf numFmtId="168" fontId="3" fillId="0" borderId="0" xfId="0" applyNumberFormat="1" applyFont="1" applyFill="1" applyAlignment="1"/>
    <xf numFmtId="1" fontId="3" fillId="0" borderId="0" xfId="0" applyNumberFormat="1" applyFont="1" applyFill="1" applyAlignment="1" applyProtection="1">
      <protection locked="0"/>
    </xf>
    <xf numFmtId="1" fontId="3" fillId="0" borderId="0" xfId="0" applyNumberFormat="1" applyFont="1" applyFill="1" applyAlignment="1"/>
    <xf numFmtId="44" fontId="3" fillId="3" borderId="34" xfId="3" applyFont="1" applyFill="1" applyBorder="1" applyAlignment="1"/>
    <xf numFmtId="168" fontId="3" fillId="6" borderId="34" xfId="1" applyNumberFormat="1" applyFont="1" applyFill="1" applyBorder="1" applyAlignment="1" applyProtection="1">
      <protection locked="0"/>
    </xf>
    <xf numFmtId="44" fontId="3" fillId="3" borderId="36" xfId="3" applyNumberFormat="1" applyFont="1" applyFill="1" applyBorder="1" applyAlignment="1"/>
    <xf numFmtId="0" fontId="3" fillId="7" borderId="31" xfId="0" applyFont="1" applyFill="1" applyBorder="1" applyAlignment="1">
      <alignment wrapText="1"/>
    </xf>
    <xf numFmtId="0" fontId="3" fillId="3" borderId="37" xfId="0" applyFont="1" applyFill="1" applyBorder="1" applyAlignment="1"/>
    <xf numFmtId="168" fontId="8" fillId="3" borderId="59" xfId="1" applyNumberFormat="1" applyFont="1" applyFill="1" applyBorder="1" applyAlignment="1"/>
    <xf numFmtId="168" fontId="8" fillId="3" borderId="60" xfId="1" applyNumberFormat="1" applyFont="1" applyFill="1" applyBorder="1" applyAlignment="1"/>
    <xf numFmtId="44" fontId="8" fillId="3" borderId="54" xfId="3" applyNumberFormat="1" applyFont="1" applyFill="1" applyBorder="1" applyAlignment="1"/>
    <xf numFmtId="0" fontId="26" fillId="7" borderId="31" xfId="0" applyFont="1" applyFill="1" applyBorder="1" applyAlignment="1">
      <alignment horizontal="left" wrapText="1"/>
    </xf>
    <xf numFmtId="0" fontId="10" fillId="3" borderId="31" xfId="0" applyNumberFormat="1" applyFont="1" applyFill="1" applyBorder="1" applyAlignment="1" applyProtection="1">
      <alignment wrapText="1"/>
      <protection locked="0"/>
    </xf>
    <xf numFmtId="7" fontId="10" fillId="0" borderId="0" xfId="0" applyNumberFormat="1" applyFont="1" applyAlignment="1" applyProtection="1">
      <alignment wrapText="1"/>
      <protection locked="0"/>
    </xf>
    <xf numFmtId="7" fontId="1" fillId="10" borderId="28" xfId="0" applyNumberFormat="1" applyFont="1" applyFill="1" applyBorder="1" applyProtection="1"/>
    <xf numFmtId="44" fontId="3" fillId="0" borderId="0" xfId="0" applyNumberFormat="1" applyFont="1" applyFill="1" applyAlignment="1"/>
    <xf numFmtId="0" fontId="3" fillId="3" borderId="60" xfId="0" applyFont="1" applyFill="1" applyBorder="1" applyAlignment="1">
      <alignment horizontal="left"/>
    </xf>
    <xf numFmtId="0" fontId="3" fillId="3" borderId="78" xfId="0" applyFont="1" applyFill="1" applyBorder="1" applyAlignment="1">
      <alignment horizontal="left"/>
    </xf>
    <xf numFmtId="0" fontId="3" fillId="3" borderId="79" xfId="0" applyFont="1" applyFill="1" applyBorder="1" applyAlignment="1">
      <alignment horizontal="left"/>
    </xf>
    <xf numFmtId="0" fontId="16" fillId="3" borderId="56" xfId="0" applyFont="1" applyFill="1" applyBorder="1" applyAlignment="1">
      <alignment horizontal="center" wrapText="1"/>
    </xf>
    <xf numFmtId="0" fontId="16" fillId="3" borderId="57" xfId="0" applyFont="1" applyFill="1" applyBorder="1" applyAlignment="1">
      <alignment horizontal="center" wrapText="1"/>
    </xf>
    <xf numFmtId="0" fontId="16" fillId="3" borderId="61" xfId="0" applyFont="1" applyFill="1" applyBorder="1" applyAlignment="1">
      <alignment horizontal="center" wrapText="1"/>
    </xf>
    <xf numFmtId="0" fontId="3" fillId="7" borderId="34" xfId="0" applyFont="1" applyFill="1" applyBorder="1" applyAlignment="1">
      <alignment horizontal="left" wrapText="1"/>
    </xf>
    <xf numFmtId="0" fontId="3" fillId="7" borderId="55" xfId="0" applyFont="1" applyFill="1" applyBorder="1" applyAlignment="1">
      <alignment horizontal="left" wrapText="1"/>
    </xf>
    <xf numFmtId="0" fontId="3" fillId="7" borderId="63" xfId="0" applyFont="1" applyFill="1" applyBorder="1" applyAlignment="1">
      <alignment horizontal="left" wrapText="1"/>
    </xf>
    <xf numFmtId="0" fontId="8" fillId="3" borderId="62" xfId="0" applyFont="1" applyFill="1" applyBorder="1" applyAlignment="1">
      <alignment horizontal="left" wrapText="1"/>
    </xf>
    <xf numFmtId="0" fontId="8" fillId="3" borderId="55" xfId="0" applyFont="1" applyFill="1" applyBorder="1" applyAlignment="1">
      <alignment horizontal="left" wrapText="1"/>
    </xf>
    <xf numFmtId="0" fontId="8" fillId="3" borderId="63" xfId="0" applyFont="1" applyFill="1" applyBorder="1" applyAlignment="1">
      <alignment horizontal="left" wrapText="1"/>
    </xf>
    <xf numFmtId="0" fontId="3" fillId="3" borderId="62" xfId="0" applyFont="1" applyFill="1" applyBorder="1" applyAlignment="1">
      <alignment horizontal="left" wrapText="1"/>
    </xf>
    <xf numFmtId="0" fontId="3" fillId="3" borderId="55" xfId="0" applyFont="1" applyFill="1" applyBorder="1" applyAlignment="1">
      <alignment horizontal="left" wrapText="1"/>
    </xf>
    <xf numFmtId="0" fontId="3" fillId="3" borderId="63" xfId="0" applyFont="1" applyFill="1" applyBorder="1" applyAlignment="1">
      <alignment horizontal="left" wrapText="1"/>
    </xf>
    <xf numFmtId="0" fontId="21" fillId="8" borderId="62" xfId="0" applyFont="1" applyFill="1" applyBorder="1" applyAlignment="1">
      <alignment horizontal="left" wrapText="1"/>
    </xf>
    <xf numFmtId="0" fontId="21" fillId="8" borderId="55" xfId="0" applyFont="1" applyFill="1" applyBorder="1" applyAlignment="1">
      <alignment horizontal="left" wrapText="1"/>
    </xf>
    <xf numFmtId="0" fontId="21" fillId="8" borderId="63" xfId="0" applyFont="1" applyFill="1" applyBorder="1" applyAlignment="1">
      <alignment horizontal="left" wrapText="1"/>
    </xf>
    <xf numFmtId="0" fontId="8" fillId="3" borderId="56" xfId="0" applyFont="1" applyFill="1" applyBorder="1" applyAlignment="1">
      <alignment horizontal="left"/>
    </xf>
    <xf numFmtId="0" fontId="8" fillId="3" borderId="57" xfId="0" applyFont="1" applyFill="1" applyBorder="1" applyAlignment="1">
      <alignment horizontal="left"/>
    </xf>
    <xf numFmtId="0" fontId="3" fillId="4" borderId="57" xfId="0" applyNumberFormat="1" applyFont="1" applyFill="1" applyBorder="1" applyAlignment="1" applyProtection="1">
      <alignment horizontal="center" wrapText="1"/>
      <protection locked="0"/>
    </xf>
    <xf numFmtId="0" fontId="3" fillId="4" borderId="61" xfId="0" applyNumberFormat="1" applyFont="1" applyFill="1" applyBorder="1" applyAlignment="1" applyProtection="1">
      <alignment horizontal="center" wrapText="1"/>
      <protection locked="0"/>
    </xf>
    <xf numFmtId="0" fontId="21" fillId="8" borderId="62" xfId="0" quotePrefix="1" applyFont="1" applyFill="1" applyBorder="1" applyAlignment="1">
      <alignment horizontal="left" wrapText="1"/>
    </xf>
    <xf numFmtId="164" fontId="3" fillId="0" borderId="66" xfId="0" applyNumberFormat="1" applyFont="1" applyBorder="1" applyAlignment="1" applyProtection="1">
      <alignment horizontal="left"/>
    </xf>
    <xf numFmtId="164" fontId="3" fillId="0" borderId="67" xfId="0" applyNumberFormat="1" applyFont="1" applyBorder="1" applyAlignment="1" applyProtection="1">
      <alignment horizontal="left"/>
    </xf>
    <xf numFmtId="164" fontId="3" fillId="0" borderId="4" xfId="0" applyNumberFormat="1" applyFont="1" applyBorder="1" applyAlignment="1" applyProtection="1">
      <alignment horizontal="left"/>
    </xf>
    <xf numFmtId="164" fontId="3" fillId="0" borderId="68" xfId="0" applyNumberFormat="1" applyFont="1" applyBorder="1" applyAlignment="1" applyProtection="1">
      <alignment horizontal="left"/>
    </xf>
    <xf numFmtId="164" fontId="8" fillId="0" borderId="15" xfId="0" applyNumberFormat="1" applyFont="1" applyBorder="1" applyAlignment="1" applyProtection="1">
      <alignment horizontal="left"/>
    </xf>
    <xf numFmtId="164" fontId="8" fillId="0" borderId="69" xfId="0" applyNumberFormat="1" applyFont="1" applyBorder="1" applyAlignment="1" applyProtection="1">
      <alignment horizontal="left"/>
    </xf>
    <xf numFmtId="0" fontId="3" fillId="0" borderId="4" xfId="0" applyFont="1" applyBorder="1" applyAlignment="1">
      <alignment horizontal="left"/>
    </xf>
    <xf numFmtId="0" fontId="3" fillId="0" borderId="68" xfId="0" applyFont="1" applyBorder="1" applyAlignment="1">
      <alignment horizontal="left"/>
    </xf>
    <xf numFmtId="0" fontId="3" fillId="0" borderId="70" xfId="0" applyFont="1" applyBorder="1" applyAlignment="1">
      <alignment horizontal="center"/>
    </xf>
    <xf numFmtId="0" fontId="3" fillId="0" borderId="71" xfId="0" applyFont="1" applyBorder="1" applyAlignment="1">
      <alignment horizontal="center"/>
    </xf>
    <xf numFmtId="164" fontId="3" fillId="0" borderId="15" xfId="0" applyNumberFormat="1" applyFont="1" applyBorder="1" applyAlignment="1" applyProtection="1">
      <alignment horizontal="left"/>
    </xf>
    <xf numFmtId="164" fontId="3" fillId="0" borderId="69" xfId="0" applyNumberFormat="1" applyFont="1" applyBorder="1" applyAlignment="1" applyProtection="1">
      <alignment horizontal="left"/>
    </xf>
    <xf numFmtId="164" fontId="4" fillId="0" borderId="15" xfId="0" applyNumberFormat="1" applyFont="1" applyBorder="1" applyAlignment="1" applyProtection="1">
      <alignment horizontal="left"/>
    </xf>
    <xf numFmtId="164" fontId="4" fillId="0" borderId="69" xfId="0" applyNumberFormat="1" applyFont="1" applyBorder="1" applyAlignment="1" applyProtection="1">
      <alignment horizontal="left"/>
    </xf>
    <xf numFmtId="0" fontId="3" fillId="0" borderId="4" xfId="0" applyFont="1" applyBorder="1" applyAlignment="1">
      <alignment horizontal="center"/>
    </xf>
    <xf numFmtId="0" fontId="3" fillId="0" borderId="68" xfId="0" applyFont="1" applyBorder="1" applyAlignment="1">
      <alignment horizontal="center"/>
    </xf>
    <xf numFmtId="0" fontId="3" fillId="0" borderId="64" xfId="0" applyFont="1" applyFill="1" applyBorder="1" applyAlignment="1">
      <alignment horizontal="left" wrapText="1"/>
    </xf>
    <xf numFmtId="0" fontId="3" fillId="0" borderId="65" xfId="0" applyFont="1" applyFill="1" applyBorder="1" applyAlignment="1">
      <alignment horizontal="left" wrapText="1"/>
    </xf>
    <xf numFmtId="0" fontId="3" fillId="0" borderId="72" xfId="0" applyFont="1" applyBorder="1" applyAlignment="1">
      <alignment horizontal="left"/>
    </xf>
    <xf numFmtId="0" fontId="3" fillId="0" borderId="73" xfId="0" applyFont="1" applyBorder="1" applyAlignment="1">
      <alignment horizontal="left"/>
    </xf>
    <xf numFmtId="164" fontId="8" fillId="0" borderId="5" xfId="0" applyNumberFormat="1" applyFont="1" applyBorder="1" applyAlignment="1" applyProtection="1">
      <alignment horizontal="left"/>
    </xf>
    <xf numFmtId="0" fontId="0" fillId="0" borderId="74" xfId="0" applyBorder="1" applyAlignment="1"/>
    <xf numFmtId="0" fontId="2" fillId="4" borderId="76" xfId="0" applyFont="1" applyFill="1" applyBorder="1" applyAlignment="1">
      <alignment horizontal="left" vertical="top" wrapText="1"/>
    </xf>
    <xf numFmtId="0" fontId="0" fillId="4" borderId="77" xfId="0" applyFill="1" applyBorder="1" applyAlignment="1">
      <alignment horizontal="left" vertical="top" wrapText="1"/>
    </xf>
    <xf numFmtId="0" fontId="0" fillId="4" borderId="10" xfId="0" applyFill="1" applyBorder="1" applyAlignment="1">
      <alignment horizontal="left" vertical="top" wrapText="1"/>
    </xf>
    <xf numFmtId="0" fontId="2" fillId="4" borderId="75" xfId="0" applyFont="1" applyFill="1" applyBorder="1" applyAlignment="1">
      <alignment horizontal="left" vertical="top" wrapText="1"/>
    </xf>
    <xf numFmtId="0" fontId="0" fillId="4" borderId="20" xfId="0" applyFill="1" applyBorder="1" applyAlignment="1">
      <alignment horizontal="left" vertical="top" wrapText="1"/>
    </xf>
    <xf numFmtId="0" fontId="0" fillId="4" borderId="9" xfId="0" applyFill="1" applyBorder="1" applyAlignment="1">
      <alignment horizontal="left" vertical="top" wrapText="1"/>
    </xf>
    <xf numFmtId="0" fontId="2" fillId="4" borderId="75" xfId="0" applyFont="1" applyFill="1" applyBorder="1" applyAlignment="1">
      <alignment vertical="top" wrapText="1"/>
    </xf>
    <xf numFmtId="0" fontId="0" fillId="4" borderId="20" xfId="0" applyFill="1" applyBorder="1" applyAlignment="1">
      <alignment vertical="top" wrapText="1"/>
    </xf>
    <xf numFmtId="0" fontId="0" fillId="4" borderId="9" xfId="0" applyFill="1" applyBorder="1" applyAlignment="1">
      <alignment vertical="top" wrapText="1"/>
    </xf>
    <xf numFmtId="0" fontId="2" fillId="4" borderId="44" xfId="0" applyFont="1" applyFill="1" applyBorder="1" applyAlignment="1">
      <alignment horizontal="left" vertical="top" wrapText="1"/>
    </xf>
    <xf numFmtId="0" fontId="0" fillId="4" borderId="0" xfId="0" applyFill="1" applyBorder="1" applyAlignment="1">
      <alignment horizontal="left" vertical="top" wrapText="1"/>
    </xf>
    <xf numFmtId="0" fontId="3" fillId="3" borderId="0" xfId="0" applyFont="1" applyFill="1" applyAlignment="1">
      <alignment horizontal="left"/>
    </xf>
    <xf numFmtId="0" fontId="0" fillId="4" borderId="4" xfId="0" applyFill="1" applyBorder="1" applyAlignment="1">
      <alignment horizontal="left" wrapText="1"/>
    </xf>
    <xf numFmtId="0" fontId="0" fillId="4" borderId="19" xfId="0" applyFill="1" applyBorder="1" applyAlignment="1">
      <alignment horizontal="left" wrapText="1"/>
    </xf>
    <xf numFmtId="0" fontId="0" fillId="4" borderId="5" xfId="0" applyFill="1" applyBorder="1" applyAlignment="1">
      <alignment horizontal="left" wrapText="1"/>
    </xf>
    <xf numFmtId="0" fontId="0" fillId="4" borderId="21" xfId="0" applyFill="1" applyBorder="1" applyAlignment="1">
      <alignment horizontal="left" wrapText="1"/>
    </xf>
    <xf numFmtId="0" fontId="0" fillId="4" borderId="12" xfId="0" applyFill="1" applyBorder="1" applyAlignment="1">
      <alignment horizontal="left" wrapText="1"/>
    </xf>
    <xf numFmtId="0" fontId="0" fillId="4" borderId="14" xfId="0" applyFill="1" applyBorder="1" applyAlignment="1">
      <alignment horizontal="left" wrapText="1"/>
    </xf>
    <xf numFmtId="0" fontId="0" fillId="4" borderId="4" xfId="0" applyFill="1" applyBorder="1" applyAlignment="1">
      <alignment horizontal="center" wrapText="1"/>
    </xf>
    <xf numFmtId="0" fontId="0" fillId="4" borderId="19" xfId="0" applyFill="1" applyBorder="1" applyAlignment="1">
      <alignment horizontal="center" wrapText="1"/>
    </xf>
    <xf numFmtId="0" fontId="0" fillId="4" borderId="5" xfId="0" applyFill="1" applyBorder="1" applyAlignment="1">
      <alignment horizontal="center" wrapText="1"/>
    </xf>
    <xf numFmtId="0" fontId="0" fillId="4" borderId="21" xfId="0" applyFill="1" applyBorder="1" applyAlignment="1">
      <alignment horizontal="center" wrapText="1"/>
    </xf>
    <xf numFmtId="0" fontId="6" fillId="0" borderId="0" xfId="0" applyFont="1" applyAlignment="1">
      <alignment wrapText="1"/>
    </xf>
    <xf numFmtId="0" fontId="0" fillId="4" borderId="4" xfId="0" applyFill="1" applyBorder="1" applyAlignment="1">
      <alignment wrapText="1"/>
    </xf>
    <xf numFmtId="0" fontId="0" fillId="4" borderId="19" xfId="0" applyFill="1" applyBorder="1" applyAlignment="1">
      <alignment wrapText="1"/>
    </xf>
    <xf numFmtId="0" fontId="0" fillId="4" borderId="0" xfId="0" applyFill="1" applyBorder="1" applyAlignment="1">
      <alignment wrapText="1"/>
    </xf>
    <xf numFmtId="0" fontId="0" fillId="4" borderId="5" xfId="0" applyFill="1" applyBorder="1" applyAlignment="1">
      <alignment wrapText="1"/>
    </xf>
    <xf numFmtId="0" fontId="0" fillId="4" borderId="21" xfId="0" applyFill="1" applyBorder="1" applyAlignment="1">
      <alignment wrapText="1"/>
    </xf>
    <xf numFmtId="0" fontId="0" fillId="4" borderId="0" xfId="0" applyFill="1" applyBorder="1" applyAlignment="1">
      <alignment horizontal="left" wrapText="1"/>
    </xf>
    <xf numFmtId="0" fontId="0" fillId="4" borderId="68" xfId="0" applyFill="1" applyBorder="1" applyAlignment="1">
      <alignment horizontal="left" wrapText="1"/>
    </xf>
    <xf numFmtId="0" fontId="0" fillId="4" borderId="0" xfId="0" applyFill="1" applyBorder="1" applyAlignment="1">
      <alignment horizontal="center" wrapText="1"/>
    </xf>
    <xf numFmtId="7" fontId="10" fillId="4" borderId="34" xfId="0" applyNumberFormat="1" applyFont="1" applyFill="1" applyBorder="1" applyAlignment="1" applyProtection="1">
      <alignment horizontal="left"/>
      <protection locked="0"/>
    </xf>
    <xf numFmtId="7" fontId="10" fillId="4" borderId="32" xfId="0" applyNumberFormat="1" applyFont="1" applyFill="1" applyBorder="1" applyAlignment="1" applyProtection="1">
      <alignment horizontal="left"/>
      <protection locked="0"/>
    </xf>
    <xf numFmtId="7" fontId="10" fillId="4" borderId="34" xfId="0" applyNumberFormat="1" applyFont="1" applyFill="1" applyBorder="1" applyAlignment="1" applyProtection="1">
      <alignment horizontal="center"/>
      <protection locked="0"/>
    </xf>
    <xf numFmtId="7" fontId="10" fillId="4" borderId="32" xfId="0" applyNumberFormat="1" applyFont="1" applyFill="1" applyBorder="1" applyAlignment="1" applyProtection="1">
      <alignment horizontal="center"/>
      <protection locked="0"/>
    </xf>
    <xf numFmtId="7" fontId="10" fillId="0" borderId="34" xfId="0" applyNumberFormat="1" applyFont="1" applyBorder="1" applyAlignment="1" applyProtection="1">
      <alignment horizontal="left"/>
      <protection locked="0"/>
    </xf>
    <xf numFmtId="7" fontId="10" fillId="0" borderId="32" xfId="0" applyNumberFormat="1" applyFont="1" applyBorder="1" applyAlignment="1" applyProtection="1">
      <alignment horizontal="left"/>
      <protection locked="0"/>
    </xf>
    <xf numFmtId="7" fontId="10" fillId="3" borderId="34" xfId="0" applyNumberFormat="1" applyFont="1" applyFill="1" applyBorder="1" applyAlignment="1" applyProtection="1">
      <alignment horizontal="left"/>
    </xf>
    <xf numFmtId="7" fontId="10" fillId="3" borderId="32" xfId="0" applyNumberFormat="1" applyFont="1" applyFill="1" applyBorder="1" applyAlignment="1" applyProtection="1">
      <alignment horizontal="left"/>
    </xf>
    <xf numFmtId="7" fontId="1" fillId="7" borderId="31" xfId="0" applyNumberFormat="1" applyFont="1" applyFill="1" applyBorder="1" applyAlignment="1" applyProtection="1">
      <alignment horizontal="left" wrapText="1"/>
      <protection locked="0"/>
    </xf>
    <xf numFmtId="7" fontId="1" fillId="7" borderId="31" xfId="0" applyNumberFormat="1" applyFont="1" applyFill="1" applyBorder="1" applyAlignment="1" applyProtection="1">
      <alignment horizontal="center"/>
      <protection locked="0"/>
    </xf>
    <xf numFmtId="7" fontId="9" fillId="0" borderId="34" xfId="0" applyNumberFormat="1" applyFont="1" applyBorder="1" applyAlignment="1" applyProtection="1">
      <alignment horizontal="center"/>
      <protection locked="0"/>
    </xf>
    <xf numFmtId="7" fontId="9" fillId="0" borderId="32" xfId="0" applyNumberFormat="1" applyFont="1" applyBorder="1" applyAlignment="1" applyProtection="1">
      <alignment horizontal="center"/>
      <protection locked="0"/>
    </xf>
    <xf numFmtId="0" fontId="10" fillId="4" borderId="34" xfId="0" applyFont="1" applyFill="1" applyBorder="1" applyAlignment="1" applyProtection="1">
      <alignment horizontal="center"/>
      <protection locked="0"/>
    </xf>
    <xf numFmtId="0" fontId="10" fillId="4" borderId="32" xfId="0" applyFont="1" applyFill="1" applyBorder="1" applyAlignment="1" applyProtection="1">
      <alignment horizontal="center"/>
      <protection locked="0"/>
    </xf>
    <xf numFmtId="7" fontId="10" fillId="0" borderId="34" xfId="0" applyNumberFormat="1" applyFont="1" applyBorder="1" applyAlignment="1" applyProtection="1">
      <alignment horizontal="center"/>
      <protection locked="0"/>
    </xf>
    <xf numFmtId="7" fontId="10" fillId="0" borderId="32" xfId="0" applyNumberFormat="1" applyFont="1" applyBorder="1" applyAlignment="1" applyProtection="1">
      <alignment horizontal="center"/>
      <protection locked="0"/>
    </xf>
  </cellXfs>
  <cellStyles count="12">
    <cellStyle name="Comma" xfId="1" builtinId="3"/>
    <cellStyle name="Comma 2" xfId="2"/>
    <cellStyle name="Currency" xfId="3" builtinId="4"/>
    <cellStyle name="Currency 2" xfId="4"/>
    <cellStyle name="Currency 3" xfId="5"/>
    <cellStyle name="Hyperlink 2" xfId="6"/>
    <cellStyle name="Normal" xfId="0" builtinId="0"/>
    <cellStyle name="Normal 2" xfId="7"/>
    <cellStyle name="Normal 3" xfId="8"/>
    <cellStyle name="Percent" xfId="9" builtinId="5"/>
    <cellStyle name="Percent 2" xfId="10"/>
    <cellStyle name="Percent 3" xfId="11"/>
  </cellStyles>
  <dxfs count="0"/>
  <tableStyles count="0" defaultTableStyle="TableStyleMedium2" defaultPivotStyle="PivotStyleLight16"/>
  <colors>
    <mruColors>
      <color rgb="FF99CC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04"/>
  <sheetViews>
    <sheetView tabSelected="1" workbookViewId="0">
      <selection activeCell="M19" sqref="M19"/>
    </sheetView>
  </sheetViews>
  <sheetFormatPr defaultColWidth="9.140625" defaultRowHeight="12.75" x14ac:dyDescent="0.2"/>
  <cols>
    <col min="1" max="1" width="4.28515625" style="240" customWidth="1"/>
    <col min="2" max="2" width="54.28515625" style="240" customWidth="1"/>
    <col min="3" max="3" width="16.42578125" style="240" customWidth="1"/>
    <col min="4" max="4" width="18.5703125" style="240" customWidth="1"/>
    <col min="5" max="5" width="15.42578125" style="240" customWidth="1"/>
    <col min="6" max="6" width="9.140625" style="241"/>
    <col min="7" max="7" width="9.140625" style="242"/>
    <col min="8" max="8" width="10.42578125" style="241" customWidth="1"/>
    <col min="9" max="9" width="9.140625" style="240"/>
    <col min="10" max="11" width="0" style="240" hidden="1" customWidth="1"/>
    <col min="12" max="12" width="9.140625" style="240"/>
    <col min="13" max="25" width="9.140625" style="241"/>
    <col min="26" max="16384" width="9.140625" style="240"/>
  </cols>
  <sheetData>
    <row r="1" spans="1:25" ht="13.5" thickBot="1" x14ac:dyDescent="0.25">
      <c r="N1" s="240"/>
      <c r="O1" s="240"/>
      <c r="P1" s="240"/>
      <c r="Q1" s="240"/>
      <c r="R1" s="240"/>
      <c r="S1" s="240"/>
      <c r="T1" s="240"/>
      <c r="U1" s="240"/>
      <c r="V1" s="240"/>
      <c r="W1" s="240"/>
      <c r="X1" s="240"/>
      <c r="Y1" s="240"/>
    </row>
    <row r="2" spans="1:25" ht="24.75" customHeight="1" thickBot="1" x14ac:dyDescent="0.25">
      <c r="A2" s="277" t="s">
        <v>0</v>
      </c>
      <c r="B2" s="278"/>
      <c r="C2" s="279"/>
      <c r="D2" s="279"/>
      <c r="E2" s="280"/>
      <c r="N2" s="240"/>
      <c r="O2" s="240"/>
      <c r="P2" s="240"/>
      <c r="Q2" s="240"/>
      <c r="R2" s="240"/>
      <c r="S2" s="240"/>
      <c r="T2" s="240"/>
      <c r="U2" s="240"/>
      <c r="V2" s="240"/>
      <c r="W2" s="240"/>
      <c r="X2" s="240"/>
      <c r="Y2" s="240"/>
    </row>
    <row r="3" spans="1:25" x14ac:dyDescent="0.2">
      <c r="L3" s="243"/>
      <c r="M3" s="244"/>
      <c r="N3" s="240"/>
      <c r="O3" s="240"/>
      <c r="P3" s="240"/>
      <c r="Q3" s="240"/>
      <c r="R3" s="240"/>
      <c r="S3" s="240"/>
      <c r="T3" s="240"/>
      <c r="U3" s="240"/>
      <c r="V3" s="240"/>
      <c r="W3" s="240"/>
      <c r="X3" s="240"/>
      <c r="Y3" s="240"/>
    </row>
    <row r="4" spans="1:25" ht="13.5" thickBot="1" x14ac:dyDescent="0.25">
      <c r="L4" s="243"/>
      <c r="M4" s="244"/>
      <c r="N4" s="240"/>
      <c r="O4" s="240"/>
      <c r="P4" s="240"/>
      <c r="Q4" s="240"/>
      <c r="R4" s="240"/>
      <c r="S4" s="240"/>
      <c r="T4" s="240"/>
      <c r="U4" s="240"/>
      <c r="V4" s="240"/>
      <c r="W4" s="240"/>
      <c r="X4" s="240"/>
      <c r="Y4" s="240"/>
    </row>
    <row r="5" spans="1:25" ht="45.75" customHeight="1" thickBot="1" x14ac:dyDescent="0.35">
      <c r="A5" s="262" t="s">
        <v>144</v>
      </c>
      <c r="B5" s="263"/>
      <c r="C5" s="263"/>
      <c r="D5" s="263"/>
      <c r="E5" s="264"/>
      <c r="I5" s="184"/>
      <c r="J5" s="243" t="e">
        <f>SUM(#REF!)</f>
        <v>#REF!</v>
      </c>
      <c r="K5" s="245" t="e">
        <f>SUM(#REF!)</f>
        <v>#REF!</v>
      </c>
      <c r="L5" s="243"/>
      <c r="M5" s="244"/>
      <c r="N5" s="240"/>
      <c r="O5" s="240"/>
      <c r="P5" s="240"/>
      <c r="Q5" s="240"/>
      <c r="R5" s="240"/>
      <c r="S5" s="240"/>
      <c r="T5" s="240"/>
      <c r="U5" s="240"/>
      <c r="V5" s="240"/>
      <c r="W5" s="240"/>
      <c r="X5" s="240"/>
      <c r="Y5" s="240"/>
    </row>
    <row r="6" spans="1:25" ht="57" customHeight="1" x14ac:dyDescent="0.2">
      <c r="A6" s="185"/>
      <c r="B6" s="164" t="s">
        <v>1</v>
      </c>
      <c r="C6" s="165" t="s">
        <v>2</v>
      </c>
      <c r="D6" s="167" t="s">
        <v>126</v>
      </c>
      <c r="E6" s="166" t="s">
        <v>3</v>
      </c>
      <c r="N6" s="240"/>
      <c r="O6" s="240"/>
      <c r="P6" s="240"/>
      <c r="Q6" s="240"/>
      <c r="R6" s="240"/>
      <c r="S6" s="240"/>
      <c r="T6" s="240"/>
      <c r="U6" s="240"/>
      <c r="V6" s="240"/>
      <c r="W6" s="240"/>
      <c r="X6" s="240"/>
      <c r="Y6" s="240"/>
    </row>
    <row r="7" spans="1:25" ht="18" customHeight="1" x14ac:dyDescent="0.2">
      <c r="A7" s="274" t="s">
        <v>143</v>
      </c>
      <c r="B7" s="275"/>
      <c r="C7" s="275"/>
      <c r="D7" s="275"/>
      <c r="E7" s="276"/>
      <c r="F7" s="240"/>
      <c r="G7" s="240"/>
      <c r="H7" s="240"/>
      <c r="M7" s="240"/>
      <c r="N7" s="240"/>
      <c r="O7" s="240"/>
      <c r="P7" s="240"/>
      <c r="Q7" s="240"/>
      <c r="R7" s="240"/>
      <c r="S7" s="240"/>
      <c r="T7" s="240"/>
      <c r="U7" s="240"/>
      <c r="V7" s="240"/>
      <c r="W7" s="240"/>
      <c r="X7" s="240"/>
      <c r="Y7" s="240"/>
    </row>
    <row r="8" spans="1:25" ht="18" customHeight="1" x14ac:dyDescent="0.2">
      <c r="A8" s="181">
        <v>1</v>
      </c>
      <c r="B8" s="249" t="s">
        <v>145</v>
      </c>
      <c r="C8" s="246">
        <v>96</v>
      </c>
      <c r="D8" s="247"/>
      <c r="E8" s="248">
        <f t="shared" ref="E8" si="0">ROUND(D8*C8,0)</f>
        <v>0</v>
      </c>
      <c r="F8" s="240"/>
      <c r="G8" s="240"/>
      <c r="H8" s="240"/>
      <c r="M8" s="240"/>
      <c r="N8" s="240"/>
      <c r="O8" s="240"/>
      <c r="P8" s="240"/>
      <c r="Q8" s="240"/>
      <c r="R8" s="240"/>
      <c r="S8" s="240"/>
      <c r="T8" s="240"/>
      <c r="U8" s="240"/>
      <c r="V8" s="240"/>
      <c r="W8" s="240"/>
      <c r="X8" s="240"/>
      <c r="Y8" s="240"/>
    </row>
    <row r="9" spans="1:25" ht="18" customHeight="1" x14ac:dyDescent="0.2">
      <c r="A9" s="281" t="s">
        <v>119</v>
      </c>
      <c r="B9" s="275"/>
      <c r="C9" s="275"/>
      <c r="D9" s="275"/>
      <c r="E9" s="276"/>
      <c r="N9" s="240"/>
      <c r="O9" s="240"/>
      <c r="P9" s="240"/>
      <c r="Q9" s="240"/>
      <c r="R9" s="240"/>
      <c r="S9" s="240"/>
      <c r="T9" s="240"/>
      <c r="U9" s="240"/>
      <c r="V9" s="240"/>
      <c r="W9" s="240"/>
      <c r="X9" s="240"/>
      <c r="Y9" s="240"/>
    </row>
    <row r="10" spans="1:25" ht="18" customHeight="1" x14ac:dyDescent="0.2">
      <c r="A10" s="181">
        <v>2</v>
      </c>
      <c r="B10" s="180" t="s">
        <v>4</v>
      </c>
      <c r="C10" s="246">
        <v>217</v>
      </c>
      <c r="D10" s="247"/>
      <c r="E10" s="248">
        <f t="shared" ref="E10:E14" si="1">ROUND(D10*C10,0)</f>
        <v>0</v>
      </c>
      <c r="N10" s="240"/>
      <c r="O10" s="240"/>
      <c r="P10" s="240"/>
      <c r="Q10" s="240"/>
      <c r="R10" s="240"/>
      <c r="S10" s="240"/>
      <c r="T10" s="240"/>
      <c r="U10" s="240"/>
      <c r="V10" s="240"/>
      <c r="W10" s="240"/>
      <c r="X10" s="240"/>
      <c r="Y10" s="240"/>
    </row>
    <row r="11" spans="1:25" ht="18" customHeight="1" x14ac:dyDescent="0.2">
      <c r="A11" s="181">
        <v>3</v>
      </c>
      <c r="B11" s="180" t="s">
        <v>120</v>
      </c>
      <c r="C11" s="246">
        <v>82</v>
      </c>
      <c r="D11" s="247"/>
      <c r="E11" s="248">
        <f t="shared" si="1"/>
        <v>0</v>
      </c>
      <c r="N11" s="240"/>
      <c r="O11" s="240"/>
      <c r="P11" s="240"/>
      <c r="Q11" s="240"/>
      <c r="R11" s="240"/>
      <c r="S11" s="240"/>
      <c r="T11" s="240"/>
      <c r="U11" s="240"/>
      <c r="V11" s="240"/>
      <c r="W11" s="240"/>
      <c r="X11" s="240"/>
      <c r="Y11" s="240"/>
    </row>
    <row r="12" spans="1:25" ht="18" customHeight="1" x14ac:dyDescent="0.2">
      <c r="A12" s="181">
        <v>4</v>
      </c>
      <c r="B12" s="180" t="s">
        <v>121</v>
      </c>
      <c r="C12" s="246">
        <v>135</v>
      </c>
      <c r="D12" s="247"/>
      <c r="E12" s="248">
        <f t="shared" si="1"/>
        <v>0</v>
      </c>
      <c r="F12" s="240"/>
      <c r="G12" s="240"/>
      <c r="H12" s="240"/>
      <c r="M12" s="240"/>
      <c r="N12" s="240"/>
      <c r="O12" s="240"/>
      <c r="P12" s="240"/>
      <c r="Q12" s="240"/>
      <c r="R12" s="240"/>
      <c r="S12" s="240"/>
      <c r="T12" s="240"/>
      <c r="U12" s="240"/>
      <c r="V12" s="240"/>
      <c r="W12" s="240"/>
      <c r="X12" s="240"/>
      <c r="Y12" s="240"/>
    </row>
    <row r="13" spans="1:25" ht="18" customHeight="1" x14ac:dyDescent="0.2">
      <c r="A13" s="181">
        <v>5</v>
      </c>
      <c r="B13" s="180" t="s">
        <v>122</v>
      </c>
      <c r="C13" s="246">
        <v>82</v>
      </c>
      <c r="D13" s="247"/>
      <c r="E13" s="248">
        <f t="shared" ref="E13" si="2">ROUND(D13*C13,0)</f>
        <v>0</v>
      </c>
      <c r="F13" s="240"/>
      <c r="G13" s="240"/>
      <c r="H13" s="240"/>
      <c r="M13" s="240"/>
      <c r="N13" s="240"/>
      <c r="O13" s="240"/>
      <c r="P13" s="240"/>
      <c r="Q13" s="240"/>
      <c r="R13" s="240"/>
      <c r="S13" s="240"/>
      <c r="T13" s="240"/>
      <c r="U13" s="240"/>
      <c r="V13" s="240"/>
      <c r="W13" s="240"/>
      <c r="X13" s="240"/>
      <c r="Y13" s="240"/>
    </row>
    <row r="14" spans="1:25" ht="18" customHeight="1" x14ac:dyDescent="0.2">
      <c r="A14" s="181">
        <v>6</v>
      </c>
      <c r="B14" s="180" t="s">
        <v>146</v>
      </c>
      <c r="C14" s="246">
        <v>48</v>
      </c>
      <c r="D14" s="247"/>
      <c r="E14" s="248">
        <f t="shared" si="1"/>
        <v>0</v>
      </c>
      <c r="F14" s="240"/>
      <c r="G14" s="240"/>
      <c r="H14" s="240"/>
      <c r="M14" s="240"/>
      <c r="N14" s="240"/>
      <c r="O14" s="240"/>
      <c r="P14" s="240"/>
      <c r="Q14" s="240"/>
      <c r="R14" s="240"/>
      <c r="S14" s="240"/>
      <c r="T14" s="240"/>
      <c r="U14" s="240"/>
      <c r="V14" s="240"/>
      <c r="W14" s="240"/>
      <c r="X14" s="240"/>
      <c r="Y14" s="240"/>
    </row>
    <row r="15" spans="1:25" ht="18" customHeight="1" x14ac:dyDescent="0.2">
      <c r="A15" s="274" t="s">
        <v>147</v>
      </c>
      <c r="B15" s="275"/>
      <c r="C15" s="275"/>
      <c r="D15" s="275"/>
      <c r="E15" s="276"/>
      <c r="F15" s="240"/>
      <c r="G15" s="240"/>
      <c r="H15" s="240"/>
      <c r="M15" s="240"/>
      <c r="N15" s="240"/>
      <c r="O15" s="240"/>
      <c r="P15" s="240"/>
      <c r="Q15" s="240"/>
      <c r="R15" s="240"/>
      <c r="S15" s="240"/>
      <c r="T15" s="240"/>
      <c r="U15" s="240"/>
      <c r="V15" s="240"/>
      <c r="W15" s="240"/>
      <c r="X15" s="240"/>
      <c r="Y15" s="240"/>
    </row>
    <row r="16" spans="1:25" ht="18" customHeight="1" x14ac:dyDescent="0.2">
      <c r="A16" s="181">
        <v>7</v>
      </c>
      <c r="B16" s="180" t="s">
        <v>123</v>
      </c>
      <c r="C16" s="246">
        <v>48</v>
      </c>
      <c r="D16" s="247"/>
      <c r="E16" s="248">
        <f>ROUND(D16*C16,0)</f>
        <v>0</v>
      </c>
      <c r="N16" s="240"/>
      <c r="O16" s="240"/>
      <c r="P16" s="240"/>
      <c r="Q16" s="240"/>
      <c r="R16" s="240"/>
      <c r="S16" s="240"/>
      <c r="T16" s="240"/>
      <c r="U16" s="240"/>
      <c r="V16" s="240"/>
      <c r="W16" s="240"/>
      <c r="X16" s="240"/>
      <c r="Y16" s="240"/>
    </row>
    <row r="17" spans="1:25" ht="18" customHeight="1" x14ac:dyDescent="0.2">
      <c r="A17" s="181">
        <v>8</v>
      </c>
      <c r="B17" s="180" t="s">
        <v>148</v>
      </c>
      <c r="C17" s="246">
        <v>48</v>
      </c>
      <c r="D17" s="247"/>
      <c r="E17" s="248">
        <f t="shared" ref="E17:E20" si="3">ROUND(D17*C17,0)</f>
        <v>0</v>
      </c>
      <c r="N17" s="240"/>
      <c r="O17" s="240"/>
      <c r="P17" s="240"/>
      <c r="Q17" s="240"/>
      <c r="R17" s="240"/>
      <c r="S17" s="240"/>
      <c r="T17" s="240"/>
      <c r="U17" s="240"/>
      <c r="V17" s="240"/>
      <c r="W17" s="240"/>
      <c r="X17" s="240"/>
      <c r="Y17" s="240"/>
    </row>
    <row r="18" spans="1:25" ht="18" customHeight="1" x14ac:dyDescent="0.2">
      <c r="A18" s="181">
        <v>9</v>
      </c>
      <c r="B18" s="180" t="s">
        <v>149</v>
      </c>
      <c r="C18" s="246">
        <v>196</v>
      </c>
      <c r="D18" s="247"/>
      <c r="E18" s="248">
        <f t="shared" si="3"/>
        <v>0</v>
      </c>
      <c r="N18" s="240"/>
      <c r="O18" s="240"/>
      <c r="P18" s="240"/>
      <c r="Q18" s="240"/>
      <c r="R18" s="240"/>
      <c r="S18" s="240"/>
      <c r="T18" s="240"/>
      <c r="U18" s="240"/>
      <c r="V18" s="240"/>
      <c r="W18" s="240"/>
      <c r="X18" s="240"/>
      <c r="Y18" s="240"/>
    </row>
    <row r="19" spans="1:25" ht="18" customHeight="1" x14ac:dyDescent="0.2">
      <c r="A19" s="181">
        <v>10</v>
      </c>
      <c r="B19" s="180" t="s">
        <v>150</v>
      </c>
      <c r="C19" s="246">
        <v>246</v>
      </c>
      <c r="D19" s="247"/>
      <c r="E19" s="248">
        <f t="shared" si="3"/>
        <v>0</v>
      </c>
      <c r="N19" s="240"/>
      <c r="O19" s="240"/>
      <c r="P19" s="240"/>
      <c r="Q19" s="240"/>
      <c r="R19" s="240"/>
      <c r="S19" s="240"/>
      <c r="T19" s="240"/>
      <c r="U19" s="240"/>
      <c r="V19" s="240"/>
      <c r="W19" s="240"/>
      <c r="X19" s="240"/>
      <c r="Y19" s="240"/>
    </row>
    <row r="20" spans="1:25" ht="18" customHeight="1" x14ac:dyDescent="0.2">
      <c r="A20" s="181">
        <v>11</v>
      </c>
      <c r="B20" s="180" t="s">
        <v>151</v>
      </c>
      <c r="C20" s="246">
        <v>48</v>
      </c>
      <c r="D20" s="247"/>
      <c r="E20" s="248">
        <f t="shared" si="3"/>
        <v>0</v>
      </c>
      <c r="N20" s="240"/>
      <c r="O20" s="240"/>
      <c r="P20" s="240"/>
      <c r="Q20" s="240"/>
      <c r="R20" s="240"/>
      <c r="S20" s="240"/>
      <c r="T20" s="240"/>
      <c r="U20" s="240"/>
      <c r="V20" s="240"/>
      <c r="W20" s="240"/>
      <c r="X20" s="240"/>
      <c r="Y20" s="240"/>
    </row>
    <row r="21" spans="1:25" ht="18" customHeight="1" x14ac:dyDescent="0.2">
      <c r="A21" s="181">
        <v>12</v>
      </c>
      <c r="B21" s="180" t="s">
        <v>152</v>
      </c>
      <c r="C21" s="246">
        <v>36</v>
      </c>
      <c r="D21" s="247"/>
      <c r="E21" s="248">
        <f t="shared" ref="E21:E22" si="4">ROUND(D21*C21,0)</f>
        <v>0</v>
      </c>
      <c r="N21" s="240"/>
      <c r="O21" s="240"/>
      <c r="P21" s="240"/>
      <c r="Q21" s="240"/>
      <c r="R21" s="240"/>
      <c r="S21" s="240"/>
      <c r="T21" s="240"/>
      <c r="U21" s="240"/>
      <c r="V21" s="240"/>
      <c r="W21" s="240"/>
      <c r="X21" s="240"/>
      <c r="Y21" s="240"/>
    </row>
    <row r="22" spans="1:25" ht="18" customHeight="1" x14ac:dyDescent="0.2">
      <c r="A22" s="181">
        <v>13</v>
      </c>
      <c r="B22" s="180" t="s">
        <v>124</v>
      </c>
      <c r="C22" s="246">
        <v>204</v>
      </c>
      <c r="D22" s="247"/>
      <c r="E22" s="248">
        <f t="shared" si="4"/>
        <v>0</v>
      </c>
      <c r="N22" s="240"/>
      <c r="O22" s="240"/>
      <c r="P22" s="240"/>
      <c r="Q22" s="240"/>
      <c r="R22" s="240"/>
      <c r="S22" s="240"/>
      <c r="T22" s="240"/>
      <c r="U22" s="240"/>
      <c r="V22" s="240"/>
      <c r="W22" s="240"/>
      <c r="X22" s="240"/>
      <c r="Y22" s="240"/>
    </row>
    <row r="23" spans="1:25" ht="18" customHeight="1" x14ac:dyDescent="0.2">
      <c r="A23" s="274" t="s">
        <v>153</v>
      </c>
      <c r="B23" s="275"/>
      <c r="C23" s="275"/>
      <c r="D23" s="275"/>
      <c r="E23" s="276"/>
      <c r="F23" s="240"/>
      <c r="G23" s="240"/>
      <c r="H23" s="240"/>
      <c r="M23" s="240"/>
      <c r="N23" s="240"/>
      <c r="O23" s="240"/>
      <c r="P23" s="240"/>
      <c r="Q23" s="240"/>
      <c r="R23" s="240"/>
      <c r="S23" s="240"/>
      <c r="T23" s="240"/>
      <c r="U23" s="240"/>
      <c r="V23" s="240"/>
      <c r="W23" s="240"/>
      <c r="X23" s="240"/>
      <c r="Y23" s="240"/>
    </row>
    <row r="24" spans="1:25" ht="18" customHeight="1" x14ac:dyDescent="0.2">
      <c r="A24" s="181">
        <v>14</v>
      </c>
      <c r="B24" s="249" t="s">
        <v>154</v>
      </c>
      <c r="C24" s="246">
        <v>75</v>
      </c>
      <c r="D24" s="247"/>
      <c r="E24" s="248">
        <f t="shared" ref="E24:E25" si="5">ROUND(D24*C24,0)</f>
        <v>0</v>
      </c>
      <c r="F24" s="240"/>
      <c r="G24" s="240"/>
      <c r="H24" s="240"/>
      <c r="M24" s="240"/>
      <c r="N24" s="240"/>
      <c r="O24" s="240"/>
      <c r="P24" s="240"/>
      <c r="Q24" s="240"/>
      <c r="R24" s="240"/>
      <c r="S24" s="240"/>
      <c r="T24" s="240"/>
      <c r="U24" s="240"/>
      <c r="V24" s="240"/>
      <c r="W24" s="240"/>
      <c r="X24" s="240"/>
      <c r="Y24" s="240"/>
    </row>
    <row r="25" spans="1:25" ht="18" customHeight="1" x14ac:dyDescent="0.2">
      <c r="A25" s="181">
        <v>15</v>
      </c>
      <c r="B25" s="249" t="s">
        <v>155</v>
      </c>
      <c r="C25" s="246">
        <v>42</v>
      </c>
      <c r="D25" s="247"/>
      <c r="E25" s="248">
        <f t="shared" si="5"/>
        <v>0</v>
      </c>
      <c r="F25" s="240"/>
      <c r="G25" s="240"/>
      <c r="H25" s="240"/>
      <c r="M25" s="240"/>
      <c r="N25" s="240"/>
      <c r="O25" s="240"/>
      <c r="P25" s="240"/>
      <c r="Q25" s="240"/>
      <c r="R25" s="240"/>
      <c r="S25" s="240"/>
      <c r="T25" s="240"/>
      <c r="U25" s="240"/>
      <c r="V25" s="240"/>
      <c r="W25" s="240"/>
      <c r="X25" s="240"/>
      <c r="Y25" s="240"/>
    </row>
    <row r="26" spans="1:25" ht="18" customHeight="1" x14ac:dyDescent="0.2">
      <c r="A26" s="274" t="s">
        <v>156</v>
      </c>
      <c r="B26" s="275"/>
      <c r="C26" s="275"/>
      <c r="D26" s="275"/>
      <c r="E26" s="276"/>
      <c r="F26" s="240"/>
      <c r="G26" s="240"/>
      <c r="H26" s="240"/>
      <c r="M26" s="240"/>
      <c r="N26" s="240"/>
      <c r="O26" s="240"/>
      <c r="P26" s="240"/>
      <c r="Q26" s="240"/>
      <c r="R26" s="240"/>
      <c r="S26" s="240"/>
      <c r="T26" s="240"/>
      <c r="U26" s="240"/>
      <c r="V26" s="240"/>
      <c r="W26" s="240"/>
      <c r="X26" s="240"/>
      <c r="Y26" s="240"/>
    </row>
    <row r="27" spans="1:25" ht="18" customHeight="1" x14ac:dyDescent="0.2">
      <c r="A27" s="181">
        <v>16</v>
      </c>
      <c r="B27" s="254" t="s">
        <v>157</v>
      </c>
      <c r="C27" s="246">
        <v>94</v>
      </c>
      <c r="D27" s="247"/>
      <c r="E27" s="248">
        <f t="shared" ref="E27:E28" si="6">ROUND(D27*C27,0)</f>
        <v>0</v>
      </c>
      <c r="F27" s="240"/>
      <c r="G27" s="240"/>
      <c r="H27" s="240"/>
      <c r="M27" s="240"/>
      <c r="N27" s="240"/>
      <c r="O27" s="240"/>
      <c r="P27" s="240"/>
      <c r="Q27" s="240"/>
      <c r="R27" s="240"/>
      <c r="S27" s="240"/>
      <c r="T27" s="240"/>
      <c r="U27" s="240"/>
      <c r="V27" s="240"/>
      <c r="W27" s="240"/>
      <c r="X27" s="240"/>
      <c r="Y27" s="240"/>
    </row>
    <row r="28" spans="1:25" ht="18" customHeight="1" x14ac:dyDescent="0.2">
      <c r="A28" s="181">
        <v>17</v>
      </c>
      <c r="B28" s="254" t="s">
        <v>158</v>
      </c>
      <c r="C28" s="246">
        <v>49</v>
      </c>
      <c r="D28" s="247"/>
      <c r="E28" s="248">
        <f t="shared" si="6"/>
        <v>0</v>
      </c>
      <c r="F28" s="240"/>
      <c r="G28" s="240"/>
      <c r="H28" s="258"/>
      <c r="M28" s="240"/>
      <c r="N28" s="240"/>
      <c r="O28" s="240"/>
      <c r="P28" s="240"/>
      <c r="Q28" s="240"/>
      <c r="R28" s="240"/>
      <c r="S28" s="240"/>
      <c r="T28" s="240"/>
      <c r="U28" s="240"/>
      <c r="V28" s="240"/>
      <c r="W28" s="240"/>
      <c r="X28" s="240"/>
      <c r="Y28" s="240"/>
    </row>
    <row r="29" spans="1:25" ht="18" customHeight="1" x14ac:dyDescent="0.2">
      <c r="A29" s="274" t="s">
        <v>125</v>
      </c>
      <c r="B29" s="275"/>
      <c r="C29" s="275"/>
      <c r="D29" s="275"/>
      <c r="E29" s="276"/>
      <c r="F29" s="240"/>
      <c r="G29" s="240"/>
      <c r="H29" s="240"/>
      <c r="M29" s="240"/>
      <c r="N29" s="240"/>
      <c r="O29" s="240"/>
      <c r="P29" s="240"/>
      <c r="Q29" s="240"/>
      <c r="R29" s="240"/>
      <c r="S29" s="240"/>
      <c r="T29" s="240"/>
      <c r="U29" s="240"/>
      <c r="V29" s="240"/>
      <c r="W29" s="240"/>
      <c r="X29" s="240"/>
      <c r="Y29" s="240"/>
    </row>
    <row r="30" spans="1:25" ht="18" customHeight="1" x14ac:dyDescent="0.2">
      <c r="A30" s="181">
        <v>18</v>
      </c>
      <c r="B30" s="180" t="s">
        <v>98</v>
      </c>
      <c r="C30" s="246">
        <v>108</v>
      </c>
      <c r="D30" s="247"/>
      <c r="E30" s="248">
        <f t="shared" ref="E30" si="7">ROUND(D30*C30,0)</f>
        <v>0</v>
      </c>
      <c r="F30" s="240"/>
      <c r="G30" s="240"/>
      <c r="H30" s="240"/>
      <c r="M30" s="240"/>
      <c r="N30" s="240"/>
      <c r="O30" s="240"/>
      <c r="P30" s="240"/>
      <c r="Q30" s="240"/>
      <c r="R30" s="240"/>
      <c r="S30" s="240"/>
      <c r="T30" s="240"/>
      <c r="U30" s="240"/>
      <c r="V30" s="240"/>
      <c r="W30" s="240"/>
      <c r="X30" s="240"/>
      <c r="Y30" s="240"/>
    </row>
    <row r="31" spans="1:25" ht="18" customHeight="1" thickBot="1" x14ac:dyDescent="0.25">
      <c r="A31" s="250"/>
      <c r="B31" s="186" t="s">
        <v>5</v>
      </c>
      <c r="C31" s="251"/>
      <c r="D31" s="252"/>
      <c r="E31" s="253">
        <f>SUM(E8:E30)</f>
        <v>0</v>
      </c>
      <c r="F31" s="240"/>
      <c r="G31" s="240"/>
      <c r="H31" s="240"/>
      <c r="M31" s="240"/>
      <c r="N31" s="240"/>
      <c r="O31" s="240"/>
      <c r="P31" s="240"/>
      <c r="Q31" s="240"/>
      <c r="R31" s="240"/>
      <c r="S31" s="240"/>
      <c r="T31" s="240"/>
      <c r="U31" s="240"/>
      <c r="V31" s="240"/>
      <c r="W31" s="240"/>
      <c r="X31" s="240"/>
      <c r="Y31" s="240"/>
    </row>
    <row r="32" spans="1:25" ht="18" customHeight="1" x14ac:dyDescent="0.2">
      <c r="F32" s="240"/>
      <c r="G32" s="240"/>
      <c r="H32" s="240"/>
      <c r="M32" s="240"/>
      <c r="N32" s="240"/>
      <c r="O32" s="240"/>
      <c r="P32" s="240"/>
      <c r="Q32" s="240"/>
      <c r="R32" s="240"/>
      <c r="S32" s="240"/>
      <c r="T32" s="240"/>
      <c r="U32" s="240"/>
      <c r="V32" s="240"/>
      <c r="W32" s="240"/>
      <c r="X32" s="240"/>
      <c r="Y32" s="240"/>
    </row>
    <row r="33" spans="1:25" ht="18" customHeight="1" thickBot="1" x14ac:dyDescent="0.25">
      <c r="F33" s="240"/>
      <c r="G33" s="240"/>
      <c r="H33" s="240"/>
      <c r="M33" s="240"/>
      <c r="N33" s="240"/>
      <c r="O33" s="240"/>
      <c r="P33" s="240"/>
      <c r="Q33" s="240"/>
      <c r="R33" s="240"/>
      <c r="S33" s="240"/>
      <c r="T33" s="240"/>
      <c r="U33" s="240"/>
      <c r="V33" s="240"/>
      <c r="W33" s="240"/>
      <c r="X33" s="240"/>
      <c r="Y33" s="240"/>
    </row>
    <row r="34" spans="1:25" ht="27.75" customHeight="1" x14ac:dyDescent="0.25">
      <c r="A34" s="187" t="s">
        <v>6</v>
      </c>
      <c r="B34" s="188"/>
      <c r="C34" s="188"/>
      <c r="D34" s="188"/>
      <c r="E34" s="189"/>
      <c r="F34" s="240"/>
      <c r="G34" s="240"/>
      <c r="H34" s="240"/>
      <c r="M34" s="240"/>
      <c r="N34" s="240"/>
      <c r="O34" s="240"/>
      <c r="P34" s="240"/>
      <c r="Q34" s="240"/>
      <c r="R34" s="240"/>
      <c r="S34" s="240"/>
      <c r="T34" s="240"/>
      <c r="U34" s="240"/>
      <c r="V34" s="240"/>
      <c r="W34" s="240"/>
      <c r="X34" s="240"/>
      <c r="Y34" s="240"/>
    </row>
    <row r="35" spans="1:25" ht="78.599999999999994" customHeight="1" x14ac:dyDescent="0.2">
      <c r="A35" s="271" t="s">
        <v>130</v>
      </c>
      <c r="B35" s="272"/>
      <c r="C35" s="272"/>
      <c r="D35" s="272"/>
      <c r="E35" s="273"/>
      <c r="F35" s="240"/>
      <c r="G35" s="240"/>
      <c r="H35" s="240"/>
      <c r="M35" s="240"/>
      <c r="N35" s="240"/>
      <c r="O35" s="240"/>
      <c r="P35" s="240"/>
      <c r="Q35" s="240"/>
      <c r="R35" s="240"/>
      <c r="S35" s="240"/>
      <c r="T35" s="240"/>
      <c r="U35" s="240"/>
      <c r="V35" s="240"/>
      <c r="W35" s="240"/>
      <c r="X35" s="240"/>
      <c r="Y35" s="240"/>
    </row>
    <row r="36" spans="1:25" ht="19.5" customHeight="1" x14ac:dyDescent="0.2">
      <c r="A36" s="173" t="s">
        <v>7</v>
      </c>
      <c r="B36" s="190"/>
      <c r="C36" s="190"/>
      <c r="D36" s="190"/>
      <c r="E36" s="191"/>
      <c r="F36" s="240"/>
      <c r="G36" s="240"/>
      <c r="H36" s="240"/>
      <c r="M36" s="240"/>
      <c r="N36" s="240"/>
      <c r="O36" s="240"/>
      <c r="P36" s="240"/>
      <c r="Q36" s="240"/>
      <c r="R36" s="240"/>
      <c r="S36" s="240"/>
      <c r="T36" s="240"/>
      <c r="U36" s="240"/>
      <c r="V36" s="240"/>
      <c r="W36" s="240"/>
      <c r="X36" s="240"/>
      <c r="Y36" s="240"/>
    </row>
    <row r="37" spans="1:25" ht="24" customHeight="1" x14ac:dyDescent="0.2">
      <c r="A37" s="173">
        <v>1</v>
      </c>
      <c r="B37" s="192" t="s">
        <v>117</v>
      </c>
      <c r="C37" s="193"/>
      <c r="D37" s="193"/>
      <c r="E37" s="194"/>
      <c r="F37" s="240"/>
      <c r="G37" s="240"/>
      <c r="H37" s="240"/>
      <c r="M37" s="240"/>
      <c r="N37" s="240"/>
      <c r="O37" s="240"/>
      <c r="P37" s="240"/>
      <c r="Q37" s="240"/>
      <c r="R37" s="240"/>
      <c r="S37" s="240"/>
      <c r="T37" s="240"/>
      <c r="U37" s="240"/>
      <c r="V37" s="240"/>
      <c r="W37" s="240"/>
      <c r="X37" s="240"/>
      <c r="Y37" s="240"/>
    </row>
    <row r="38" spans="1:25" ht="19.149999999999999" customHeight="1" x14ac:dyDescent="0.2">
      <c r="A38" s="173" t="s">
        <v>134</v>
      </c>
      <c r="B38" s="190"/>
      <c r="C38" s="190"/>
      <c r="D38" s="190"/>
      <c r="E38" s="191"/>
      <c r="F38" s="240"/>
      <c r="G38" s="240"/>
      <c r="H38" s="240"/>
      <c r="M38" s="240"/>
      <c r="N38" s="240"/>
      <c r="O38" s="240"/>
      <c r="P38" s="240"/>
      <c r="Q38" s="240"/>
      <c r="R38" s="240"/>
      <c r="S38" s="240"/>
      <c r="T38" s="240"/>
      <c r="U38" s="240"/>
      <c r="V38" s="240"/>
      <c r="W38" s="240"/>
      <c r="X38" s="240"/>
      <c r="Y38" s="240"/>
    </row>
    <row r="39" spans="1:25" ht="33" customHeight="1" x14ac:dyDescent="0.2">
      <c r="A39" s="173">
        <v>1</v>
      </c>
      <c r="B39" s="265" t="s">
        <v>131</v>
      </c>
      <c r="C39" s="266"/>
      <c r="D39" s="266"/>
      <c r="E39" s="267"/>
      <c r="F39" s="240"/>
      <c r="G39" s="240"/>
      <c r="H39" s="240"/>
      <c r="M39" s="240"/>
      <c r="N39" s="240"/>
      <c r="O39" s="240"/>
      <c r="P39" s="240"/>
      <c r="Q39" s="240"/>
      <c r="R39" s="240"/>
      <c r="S39" s="240"/>
      <c r="T39" s="240"/>
      <c r="U39" s="240"/>
      <c r="V39" s="240"/>
      <c r="W39" s="240"/>
      <c r="X39" s="240"/>
      <c r="Y39" s="240"/>
    </row>
    <row r="40" spans="1:25" ht="30.75" customHeight="1" x14ac:dyDescent="0.2">
      <c r="A40" s="268" t="s">
        <v>132</v>
      </c>
      <c r="B40" s="269"/>
      <c r="C40" s="269"/>
      <c r="D40" s="269"/>
      <c r="E40" s="270"/>
      <c r="F40" s="240"/>
      <c r="G40" s="240"/>
      <c r="H40" s="240"/>
      <c r="M40" s="240"/>
      <c r="N40" s="240"/>
      <c r="O40" s="240"/>
      <c r="P40" s="240"/>
      <c r="Q40" s="240"/>
      <c r="R40" s="240"/>
      <c r="S40" s="240"/>
      <c r="T40" s="240"/>
      <c r="U40" s="240"/>
      <c r="V40" s="240"/>
      <c r="W40" s="240"/>
      <c r="X40" s="240"/>
      <c r="Y40" s="240"/>
    </row>
    <row r="41" spans="1:25" ht="20.25" customHeight="1" x14ac:dyDescent="0.2">
      <c r="A41" s="173" t="s">
        <v>118</v>
      </c>
      <c r="B41" s="190"/>
      <c r="C41" s="190"/>
      <c r="D41" s="190"/>
      <c r="E41" s="191"/>
      <c r="F41" s="240"/>
      <c r="G41" s="240"/>
      <c r="H41" s="240"/>
      <c r="M41" s="240"/>
      <c r="N41" s="240"/>
      <c r="O41" s="240"/>
      <c r="P41" s="240"/>
      <c r="Q41" s="240"/>
      <c r="R41" s="240"/>
      <c r="S41" s="240"/>
      <c r="T41" s="240"/>
      <c r="U41" s="240"/>
      <c r="V41" s="240"/>
      <c r="W41" s="240"/>
      <c r="X41" s="240"/>
      <c r="Y41" s="240"/>
    </row>
    <row r="42" spans="1:25" ht="41.25" customHeight="1" x14ac:dyDescent="0.2">
      <c r="A42" s="173">
        <v>1</v>
      </c>
      <c r="B42" s="265" t="s">
        <v>133</v>
      </c>
      <c r="C42" s="266"/>
      <c r="D42" s="266"/>
      <c r="E42" s="267"/>
      <c r="F42" s="240"/>
      <c r="G42" s="240"/>
      <c r="H42" s="240"/>
      <c r="M42" s="240"/>
      <c r="N42" s="240"/>
      <c r="O42" s="240"/>
      <c r="P42" s="240"/>
      <c r="Q42" s="240"/>
      <c r="R42" s="240"/>
      <c r="S42" s="240"/>
      <c r="T42" s="240"/>
      <c r="U42" s="240"/>
      <c r="V42" s="240"/>
      <c r="W42" s="240"/>
      <c r="X42" s="240"/>
      <c r="Y42" s="240"/>
    </row>
    <row r="43" spans="1:25" ht="27" customHeight="1" x14ac:dyDescent="0.2">
      <c r="A43" s="173">
        <v>2</v>
      </c>
      <c r="B43" s="265" t="s">
        <v>159</v>
      </c>
      <c r="C43" s="266"/>
      <c r="D43" s="266"/>
      <c r="E43" s="267"/>
      <c r="F43" s="240"/>
      <c r="G43" s="240"/>
      <c r="H43" s="240"/>
      <c r="M43" s="240"/>
      <c r="N43" s="240"/>
      <c r="O43" s="240"/>
      <c r="P43" s="240"/>
      <c r="Q43" s="240"/>
      <c r="R43" s="240"/>
      <c r="S43" s="240"/>
      <c r="T43" s="240"/>
      <c r="U43" s="240"/>
      <c r="V43" s="240"/>
      <c r="W43" s="240"/>
      <c r="X43" s="240"/>
      <c r="Y43" s="240"/>
    </row>
    <row r="44" spans="1:25" ht="20.25" customHeight="1" x14ac:dyDescent="0.2">
      <c r="A44" s="173" t="s">
        <v>8</v>
      </c>
      <c r="B44" s="190"/>
      <c r="C44" s="190"/>
      <c r="D44" s="190"/>
      <c r="E44" s="191"/>
      <c r="F44" s="240"/>
      <c r="G44" s="240"/>
      <c r="H44" s="240"/>
      <c r="M44" s="240"/>
      <c r="N44" s="240"/>
      <c r="O44" s="240"/>
      <c r="P44" s="240"/>
      <c r="Q44" s="240"/>
      <c r="R44" s="240"/>
      <c r="S44" s="240"/>
      <c r="T44" s="240"/>
      <c r="U44" s="240"/>
      <c r="V44" s="240"/>
      <c r="W44" s="240"/>
      <c r="X44" s="240"/>
      <c r="Y44" s="240"/>
    </row>
    <row r="45" spans="1:25" ht="26.25" customHeight="1" thickBot="1" x14ac:dyDescent="0.25">
      <c r="A45" s="174">
        <v>1</v>
      </c>
      <c r="B45" s="259" t="s">
        <v>9</v>
      </c>
      <c r="C45" s="260"/>
      <c r="D45" s="260"/>
      <c r="E45" s="261"/>
      <c r="H45" s="240"/>
      <c r="M45" s="240"/>
      <c r="N45" s="240"/>
      <c r="O45" s="240"/>
      <c r="P45" s="240"/>
      <c r="Q45" s="240"/>
      <c r="R45" s="240"/>
      <c r="S45" s="240"/>
      <c r="T45" s="240"/>
      <c r="U45" s="240"/>
      <c r="V45" s="240"/>
      <c r="W45" s="240"/>
      <c r="X45" s="240"/>
      <c r="Y45" s="240"/>
    </row>
    <row r="46" spans="1:25" x14ac:dyDescent="0.2">
      <c r="A46" s="241"/>
      <c r="B46" s="241"/>
      <c r="C46" s="241"/>
      <c r="D46" s="241"/>
      <c r="E46" s="241"/>
      <c r="H46" s="240"/>
      <c r="M46" s="240"/>
      <c r="N46" s="240"/>
      <c r="O46" s="240"/>
      <c r="P46" s="240"/>
      <c r="Q46" s="240"/>
      <c r="R46" s="240"/>
      <c r="S46" s="240"/>
      <c r="T46" s="240"/>
      <c r="U46" s="240"/>
      <c r="V46" s="240"/>
      <c r="W46" s="240"/>
      <c r="X46" s="240"/>
      <c r="Y46" s="240"/>
    </row>
    <row r="47" spans="1:25" x14ac:dyDescent="0.2">
      <c r="A47" s="241"/>
      <c r="B47" s="241"/>
      <c r="C47" s="241"/>
      <c r="D47" s="241"/>
      <c r="E47" s="241"/>
      <c r="H47" s="240"/>
      <c r="M47" s="240"/>
      <c r="N47" s="240"/>
      <c r="O47" s="240"/>
      <c r="P47" s="240"/>
      <c r="Q47" s="240"/>
      <c r="R47" s="240"/>
      <c r="S47" s="240"/>
      <c r="T47" s="240"/>
      <c r="U47" s="240"/>
      <c r="V47" s="240"/>
      <c r="W47" s="240"/>
      <c r="X47" s="240"/>
      <c r="Y47" s="240"/>
    </row>
    <row r="48" spans="1:25" x14ac:dyDescent="0.2">
      <c r="A48" s="241"/>
      <c r="B48" s="241"/>
      <c r="C48" s="241"/>
      <c r="D48" s="241"/>
      <c r="E48" s="241"/>
      <c r="H48" s="240"/>
      <c r="M48" s="240"/>
      <c r="N48" s="240"/>
      <c r="O48" s="240"/>
      <c r="P48" s="240"/>
      <c r="Q48" s="240"/>
      <c r="R48" s="240"/>
      <c r="S48" s="240"/>
      <c r="T48" s="240"/>
      <c r="U48" s="240"/>
      <c r="V48" s="240"/>
      <c r="W48" s="240"/>
      <c r="X48" s="240"/>
      <c r="Y48" s="240"/>
    </row>
    <row r="49" spans="1:25" x14ac:dyDescent="0.2">
      <c r="A49" s="241"/>
      <c r="B49" s="241"/>
      <c r="C49" s="241"/>
      <c r="D49" s="241"/>
      <c r="E49" s="241"/>
      <c r="H49" s="240"/>
      <c r="M49" s="240"/>
      <c r="N49" s="240"/>
      <c r="O49" s="240"/>
      <c r="P49" s="240"/>
      <c r="Q49" s="240"/>
      <c r="R49" s="240"/>
      <c r="S49" s="240"/>
      <c r="T49" s="240"/>
      <c r="U49" s="240"/>
      <c r="V49" s="240"/>
      <c r="W49" s="240"/>
      <c r="X49" s="240"/>
      <c r="Y49" s="240"/>
    </row>
    <row r="50" spans="1:25" x14ac:dyDescent="0.2">
      <c r="A50" s="241"/>
      <c r="B50" s="241"/>
      <c r="C50" s="241"/>
      <c r="D50" s="241"/>
      <c r="E50" s="241"/>
      <c r="H50" s="240"/>
      <c r="M50" s="240"/>
      <c r="N50" s="240"/>
      <c r="O50" s="240"/>
      <c r="P50" s="240"/>
      <c r="Q50" s="240"/>
      <c r="R50" s="240"/>
      <c r="S50" s="240"/>
      <c r="T50" s="240"/>
      <c r="U50" s="240"/>
      <c r="V50" s="240"/>
      <c r="W50" s="240"/>
      <c r="X50" s="240"/>
      <c r="Y50" s="240"/>
    </row>
    <row r="51" spans="1:25" x14ac:dyDescent="0.2">
      <c r="A51" s="241"/>
      <c r="B51" s="241"/>
      <c r="C51" s="241"/>
      <c r="D51" s="241"/>
      <c r="E51" s="241"/>
      <c r="H51" s="240"/>
      <c r="M51" s="240"/>
      <c r="N51" s="240"/>
      <c r="O51" s="240"/>
      <c r="P51" s="240"/>
      <c r="Q51" s="240"/>
      <c r="R51" s="240"/>
      <c r="S51" s="240"/>
      <c r="T51" s="240"/>
      <c r="U51" s="240"/>
      <c r="V51" s="240"/>
      <c r="W51" s="240"/>
      <c r="X51" s="240"/>
      <c r="Y51" s="240"/>
    </row>
    <row r="52" spans="1:25" s="241" customFormat="1" x14ac:dyDescent="0.2">
      <c r="G52" s="242"/>
    </row>
    <row r="53" spans="1:25" s="241" customFormat="1" x14ac:dyDescent="0.2">
      <c r="G53" s="242"/>
    </row>
    <row r="54" spans="1:25" s="241" customFormat="1" x14ac:dyDescent="0.2">
      <c r="G54" s="242"/>
    </row>
    <row r="55" spans="1:25" s="241" customFormat="1" x14ac:dyDescent="0.2">
      <c r="G55" s="242"/>
    </row>
    <row r="56" spans="1:25" s="241" customFormat="1" x14ac:dyDescent="0.2">
      <c r="G56" s="242"/>
    </row>
    <row r="57" spans="1:25" s="241" customFormat="1" x14ac:dyDescent="0.2">
      <c r="G57" s="242"/>
    </row>
    <row r="58" spans="1:25" s="241" customFormat="1" x14ac:dyDescent="0.2">
      <c r="G58" s="242"/>
    </row>
    <row r="59" spans="1:25" s="241" customFormat="1" x14ac:dyDescent="0.2">
      <c r="G59" s="242"/>
    </row>
    <row r="60" spans="1:25" s="241" customFormat="1" x14ac:dyDescent="0.2">
      <c r="G60" s="242"/>
    </row>
    <row r="61" spans="1:25" s="241" customFormat="1" x14ac:dyDescent="0.2">
      <c r="G61" s="242"/>
    </row>
    <row r="62" spans="1:25" s="241" customFormat="1" x14ac:dyDescent="0.2">
      <c r="G62" s="242"/>
    </row>
    <row r="63" spans="1:25" s="241" customFormat="1" x14ac:dyDescent="0.2">
      <c r="G63" s="242"/>
    </row>
    <row r="64" spans="1:25" s="241" customFormat="1" x14ac:dyDescent="0.2">
      <c r="G64" s="242"/>
    </row>
    <row r="65" spans="7:7" s="241" customFormat="1" x14ac:dyDescent="0.2">
      <c r="G65" s="242"/>
    </row>
    <row r="66" spans="7:7" s="241" customFormat="1" x14ac:dyDescent="0.2">
      <c r="G66" s="242"/>
    </row>
    <row r="67" spans="7:7" s="241" customFormat="1" x14ac:dyDescent="0.2">
      <c r="G67" s="242"/>
    </row>
    <row r="68" spans="7:7" s="241" customFormat="1" x14ac:dyDescent="0.2">
      <c r="G68" s="242"/>
    </row>
    <row r="69" spans="7:7" s="241" customFormat="1" x14ac:dyDescent="0.2">
      <c r="G69" s="242"/>
    </row>
    <row r="70" spans="7:7" s="241" customFormat="1" x14ac:dyDescent="0.2">
      <c r="G70" s="242"/>
    </row>
    <row r="71" spans="7:7" s="241" customFormat="1" x14ac:dyDescent="0.2">
      <c r="G71" s="242"/>
    </row>
    <row r="72" spans="7:7" s="241" customFormat="1" x14ac:dyDescent="0.2">
      <c r="G72" s="242"/>
    </row>
    <row r="73" spans="7:7" s="241" customFormat="1" x14ac:dyDescent="0.2">
      <c r="G73" s="242"/>
    </row>
    <row r="74" spans="7:7" s="241" customFormat="1" x14ac:dyDescent="0.2">
      <c r="G74" s="242"/>
    </row>
    <row r="75" spans="7:7" s="241" customFormat="1" x14ac:dyDescent="0.2">
      <c r="G75" s="242"/>
    </row>
    <row r="76" spans="7:7" s="241" customFormat="1" x14ac:dyDescent="0.2">
      <c r="G76" s="242"/>
    </row>
    <row r="77" spans="7:7" s="241" customFormat="1" x14ac:dyDescent="0.2">
      <c r="G77" s="242"/>
    </row>
    <row r="78" spans="7:7" s="241" customFormat="1" x14ac:dyDescent="0.2">
      <c r="G78" s="242"/>
    </row>
    <row r="79" spans="7:7" s="241" customFormat="1" x14ac:dyDescent="0.2">
      <c r="G79" s="242"/>
    </row>
    <row r="80" spans="7:7" s="241" customFormat="1" x14ac:dyDescent="0.2">
      <c r="G80" s="242"/>
    </row>
    <row r="81" spans="7:7" s="241" customFormat="1" x14ac:dyDescent="0.2">
      <c r="G81" s="242"/>
    </row>
    <row r="82" spans="7:7" s="241" customFormat="1" x14ac:dyDescent="0.2">
      <c r="G82" s="242"/>
    </row>
    <row r="83" spans="7:7" s="241" customFormat="1" x14ac:dyDescent="0.2">
      <c r="G83" s="242"/>
    </row>
    <row r="84" spans="7:7" s="241" customFormat="1" x14ac:dyDescent="0.2">
      <c r="G84" s="242"/>
    </row>
    <row r="85" spans="7:7" s="241" customFormat="1" x14ac:dyDescent="0.2">
      <c r="G85" s="242"/>
    </row>
    <row r="86" spans="7:7" s="241" customFormat="1" x14ac:dyDescent="0.2">
      <c r="G86" s="242"/>
    </row>
    <row r="87" spans="7:7" s="241" customFormat="1" x14ac:dyDescent="0.2">
      <c r="G87" s="242"/>
    </row>
    <row r="88" spans="7:7" s="241" customFormat="1" x14ac:dyDescent="0.2">
      <c r="G88" s="242"/>
    </row>
    <row r="89" spans="7:7" s="241" customFormat="1" x14ac:dyDescent="0.2">
      <c r="G89" s="242"/>
    </row>
    <row r="90" spans="7:7" s="241" customFormat="1" x14ac:dyDescent="0.2">
      <c r="G90" s="242"/>
    </row>
    <row r="91" spans="7:7" s="241" customFormat="1" x14ac:dyDescent="0.2">
      <c r="G91" s="242"/>
    </row>
    <row r="92" spans="7:7" s="241" customFormat="1" x14ac:dyDescent="0.2">
      <c r="G92" s="242"/>
    </row>
    <row r="93" spans="7:7" s="241" customFormat="1" x14ac:dyDescent="0.2">
      <c r="G93" s="242"/>
    </row>
    <row r="94" spans="7:7" s="241" customFormat="1" x14ac:dyDescent="0.2">
      <c r="G94" s="242"/>
    </row>
    <row r="95" spans="7:7" s="241" customFormat="1" x14ac:dyDescent="0.2">
      <c r="G95" s="242"/>
    </row>
    <row r="96" spans="7:7" s="241" customFormat="1" x14ac:dyDescent="0.2">
      <c r="G96" s="242"/>
    </row>
    <row r="97" spans="7:7" s="241" customFormat="1" x14ac:dyDescent="0.2">
      <c r="G97" s="242"/>
    </row>
    <row r="98" spans="7:7" s="241" customFormat="1" x14ac:dyDescent="0.2">
      <c r="G98" s="242"/>
    </row>
    <row r="99" spans="7:7" s="241" customFormat="1" x14ac:dyDescent="0.2">
      <c r="G99" s="242"/>
    </row>
    <row r="100" spans="7:7" s="241" customFormat="1" x14ac:dyDescent="0.2">
      <c r="G100" s="242"/>
    </row>
    <row r="101" spans="7:7" s="241" customFormat="1" x14ac:dyDescent="0.2">
      <c r="G101" s="242"/>
    </row>
    <row r="102" spans="7:7" s="241" customFormat="1" x14ac:dyDescent="0.2">
      <c r="G102" s="242"/>
    </row>
    <row r="103" spans="7:7" s="241" customFormat="1" x14ac:dyDescent="0.2">
      <c r="G103" s="242"/>
    </row>
    <row r="104" spans="7:7" s="241" customFormat="1" x14ac:dyDescent="0.2">
      <c r="G104" s="242"/>
    </row>
    <row r="105" spans="7:7" s="241" customFormat="1" x14ac:dyDescent="0.2">
      <c r="G105" s="242"/>
    </row>
    <row r="106" spans="7:7" s="241" customFormat="1" x14ac:dyDescent="0.2">
      <c r="G106" s="242"/>
    </row>
    <row r="107" spans="7:7" s="241" customFormat="1" x14ac:dyDescent="0.2">
      <c r="G107" s="242"/>
    </row>
    <row r="108" spans="7:7" s="241" customFormat="1" x14ac:dyDescent="0.2">
      <c r="G108" s="242"/>
    </row>
    <row r="109" spans="7:7" s="241" customFormat="1" x14ac:dyDescent="0.2">
      <c r="G109" s="242"/>
    </row>
    <row r="110" spans="7:7" s="241" customFormat="1" x14ac:dyDescent="0.2">
      <c r="G110" s="242"/>
    </row>
    <row r="111" spans="7:7" s="241" customFormat="1" x14ac:dyDescent="0.2">
      <c r="G111" s="242"/>
    </row>
    <row r="112" spans="7:7" s="241" customFormat="1" x14ac:dyDescent="0.2">
      <c r="G112" s="242"/>
    </row>
    <row r="113" spans="7:7" s="241" customFormat="1" x14ac:dyDescent="0.2">
      <c r="G113" s="242"/>
    </row>
    <row r="114" spans="7:7" s="241" customFormat="1" x14ac:dyDescent="0.2">
      <c r="G114" s="242"/>
    </row>
    <row r="115" spans="7:7" s="241" customFormat="1" x14ac:dyDescent="0.2">
      <c r="G115" s="242"/>
    </row>
    <row r="116" spans="7:7" s="241" customFormat="1" x14ac:dyDescent="0.2">
      <c r="G116" s="242"/>
    </row>
    <row r="117" spans="7:7" s="241" customFormat="1" x14ac:dyDescent="0.2">
      <c r="G117" s="242"/>
    </row>
    <row r="118" spans="7:7" s="241" customFormat="1" x14ac:dyDescent="0.2">
      <c r="G118" s="242"/>
    </row>
    <row r="119" spans="7:7" s="241" customFormat="1" x14ac:dyDescent="0.2">
      <c r="G119" s="242"/>
    </row>
    <row r="120" spans="7:7" s="241" customFormat="1" x14ac:dyDescent="0.2">
      <c r="G120" s="242"/>
    </row>
    <row r="121" spans="7:7" s="241" customFormat="1" x14ac:dyDescent="0.2">
      <c r="G121" s="242"/>
    </row>
    <row r="122" spans="7:7" s="241" customFormat="1" x14ac:dyDescent="0.2">
      <c r="G122" s="242"/>
    </row>
    <row r="123" spans="7:7" s="241" customFormat="1" x14ac:dyDescent="0.2">
      <c r="G123" s="242"/>
    </row>
    <row r="124" spans="7:7" s="241" customFormat="1" x14ac:dyDescent="0.2">
      <c r="G124" s="242"/>
    </row>
    <row r="125" spans="7:7" s="241" customFormat="1" x14ac:dyDescent="0.2">
      <c r="G125" s="242"/>
    </row>
    <row r="126" spans="7:7" s="241" customFormat="1" x14ac:dyDescent="0.2">
      <c r="G126" s="242"/>
    </row>
    <row r="127" spans="7:7" s="241" customFormat="1" x14ac:dyDescent="0.2">
      <c r="G127" s="242"/>
    </row>
    <row r="128" spans="7:7" s="241" customFormat="1" x14ac:dyDescent="0.2">
      <c r="G128" s="242"/>
    </row>
    <row r="129" spans="7:7" s="241" customFormat="1" x14ac:dyDescent="0.2">
      <c r="G129" s="242"/>
    </row>
    <row r="130" spans="7:7" s="241" customFormat="1" x14ac:dyDescent="0.2">
      <c r="G130" s="242"/>
    </row>
    <row r="131" spans="7:7" s="241" customFormat="1" x14ac:dyDescent="0.2">
      <c r="G131" s="242"/>
    </row>
    <row r="132" spans="7:7" s="241" customFormat="1" x14ac:dyDescent="0.2">
      <c r="G132" s="242"/>
    </row>
    <row r="133" spans="7:7" s="241" customFormat="1" x14ac:dyDescent="0.2">
      <c r="G133" s="242"/>
    </row>
    <row r="134" spans="7:7" s="241" customFormat="1" x14ac:dyDescent="0.2">
      <c r="G134" s="242"/>
    </row>
    <row r="135" spans="7:7" s="241" customFormat="1" x14ac:dyDescent="0.2">
      <c r="G135" s="242"/>
    </row>
    <row r="136" spans="7:7" s="241" customFormat="1" x14ac:dyDescent="0.2">
      <c r="G136" s="242"/>
    </row>
    <row r="137" spans="7:7" s="241" customFormat="1" x14ac:dyDescent="0.2">
      <c r="G137" s="242"/>
    </row>
    <row r="138" spans="7:7" s="241" customFormat="1" x14ac:dyDescent="0.2">
      <c r="G138" s="242"/>
    </row>
    <row r="139" spans="7:7" s="241" customFormat="1" x14ac:dyDescent="0.2">
      <c r="G139" s="242"/>
    </row>
    <row r="140" spans="7:7" s="241" customFormat="1" x14ac:dyDescent="0.2">
      <c r="G140" s="242"/>
    </row>
    <row r="141" spans="7:7" s="241" customFormat="1" x14ac:dyDescent="0.2">
      <c r="G141" s="242"/>
    </row>
    <row r="142" spans="7:7" s="241" customFormat="1" x14ac:dyDescent="0.2">
      <c r="G142" s="242"/>
    </row>
    <row r="143" spans="7:7" s="241" customFormat="1" x14ac:dyDescent="0.2">
      <c r="G143" s="242"/>
    </row>
    <row r="144" spans="7:7" s="241" customFormat="1" x14ac:dyDescent="0.2">
      <c r="G144" s="242"/>
    </row>
    <row r="145" spans="7:7" s="241" customFormat="1" x14ac:dyDescent="0.2">
      <c r="G145" s="242"/>
    </row>
    <row r="146" spans="7:7" s="241" customFormat="1" x14ac:dyDescent="0.2">
      <c r="G146" s="242"/>
    </row>
    <row r="147" spans="7:7" s="241" customFormat="1" x14ac:dyDescent="0.2">
      <c r="G147" s="242"/>
    </row>
    <row r="148" spans="7:7" s="241" customFormat="1" x14ac:dyDescent="0.2">
      <c r="G148" s="242"/>
    </row>
    <row r="149" spans="7:7" s="241" customFormat="1" x14ac:dyDescent="0.2">
      <c r="G149" s="242"/>
    </row>
    <row r="150" spans="7:7" s="241" customFormat="1" x14ac:dyDescent="0.2">
      <c r="G150" s="242"/>
    </row>
    <row r="151" spans="7:7" s="241" customFormat="1" x14ac:dyDescent="0.2">
      <c r="G151" s="242"/>
    </row>
    <row r="152" spans="7:7" s="241" customFormat="1" x14ac:dyDescent="0.2">
      <c r="G152" s="242"/>
    </row>
    <row r="153" spans="7:7" s="241" customFormat="1" x14ac:dyDescent="0.2">
      <c r="G153" s="242"/>
    </row>
    <row r="154" spans="7:7" s="241" customFormat="1" x14ac:dyDescent="0.2">
      <c r="G154" s="242"/>
    </row>
    <row r="155" spans="7:7" s="241" customFormat="1" x14ac:dyDescent="0.2">
      <c r="G155" s="242"/>
    </row>
    <row r="156" spans="7:7" s="241" customFormat="1" x14ac:dyDescent="0.2">
      <c r="G156" s="242"/>
    </row>
    <row r="157" spans="7:7" s="241" customFormat="1" x14ac:dyDescent="0.2">
      <c r="G157" s="242"/>
    </row>
    <row r="158" spans="7:7" s="241" customFormat="1" x14ac:dyDescent="0.2">
      <c r="G158" s="242"/>
    </row>
    <row r="159" spans="7:7" s="241" customFormat="1" x14ac:dyDescent="0.2">
      <c r="G159" s="242"/>
    </row>
    <row r="160" spans="7:7" s="241" customFormat="1" x14ac:dyDescent="0.2">
      <c r="G160" s="242"/>
    </row>
    <row r="161" spans="7:7" s="241" customFormat="1" x14ac:dyDescent="0.2">
      <c r="G161" s="242"/>
    </row>
    <row r="162" spans="7:7" s="241" customFormat="1" x14ac:dyDescent="0.2">
      <c r="G162" s="242"/>
    </row>
    <row r="163" spans="7:7" s="241" customFormat="1" x14ac:dyDescent="0.2">
      <c r="G163" s="242"/>
    </row>
    <row r="164" spans="7:7" s="241" customFormat="1" x14ac:dyDescent="0.2">
      <c r="G164" s="242"/>
    </row>
    <row r="165" spans="7:7" s="241" customFormat="1" x14ac:dyDescent="0.2">
      <c r="G165" s="242"/>
    </row>
    <row r="166" spans="7:7" s="241" customFormat="1" x14ac:dyDescent="0.2">
      <c r="G166" s="242"/>
    </row>
    <row r="167" spans="7:7" s="241" customFormat="1" x14ac:dyDescent="0.2">
      <c r="G167" s="242"/>
    </row>
    <row r="168" spans="7:7" s="241" customFormat="1" x14ac:dyDescent="0.2">
      <c r="G168" s="242"/>
    </row>
    <row r="169" spans="7:7" s="241" customFormat="1" x14ac:dyDescent="0.2">
      <c r="G169" s="242"/>
    </row>
    <row r="170" spans="7:7" s="241" customFormat="1" x14ac:dyDescent="0.2">
      <c r="G170" s="242"/>
    </row>
    <row r="171" spans="7:7" s="241" customFormat="1" x14ac:dyDescent="0.2">
      <c r="G171" s="242"/>
    </row>
    <row r="172" spans="7:7" s="241" customFormat="1" x14ac:dyDescent="0.2">
      <c r="G172" s="242"/>
    </row>
    <row r="173" spans="7:7" s="241" customFormat="1" x14ac:dyDescent="0.2">
      <c r="G173" s="242"/>
    </row>
    <row r="174" spans="7:7" s="241" customFormat="1" x14ac:dyDescent="0.2">
      <c r="G174" s="242"/>
    </row>
    <row r="175" spans="7:7" s="241" customFormat="1" x14ac:dyDescent="0.2">
      <c r="G175" s="242"/>
    </row>
    <row r="176" spans="7:7" s="241" customFormat="1" x14ac:dyDescent="0.2">
      <c r="G176" s="242"/>
    </row>
    <row r="177" spans="7:7" s="241" customFormat="1" x14ac:dyDescent="0.2">
      <c r="G177" s="242"/>
    </row>
    <row r="178" spans="7:7" s="241" customFormat="1" x14ac:dyDescent="0.2">
      <c r="G178" s="242"/>
    </row>
    <row r="179" spans="7:7" s="241" customFormat="1" x14ac:dyDescent="0.2">
      <c r="G179" s="242"/>
    </row>
    <row r="180" spans="7:7" s="241" customFormat="1" x14ac:dyDescent="0.2">
      <c r="G180" s="242"/>
    </row>
    <row r="181" spans="7:7" s="241" customFormat="1" x14ac:dyDescent="0.2">
      <c r="G181" s="242"/>
    </row>
    <row r="182" spans="7:7" s="241" customFormat="1" x14ac:dyDescent="0.2">
      <c r="G182" s="242"/>
    </row>
    <row r="183" spans="7:7" s="241" customFormat="1" x14ac:dyDescent="0.2">
      <c r="G183" s="242"/>
    </row>
    <row r="184" spans="7:7" s="241" customFormat="1" x14ac:dyDescent="0.2">
      <c r="G184" s="242"/>
    </row>
    <row r="185" spans="7:7" s="241" customFormat="1" x14ac:dyDescent="0.2">
      <c r="G185" s="242"/>
    </row>
    <row r="186" spans="7:7" s="241" customFormat="1" x14ac:dyDescent="0.2">
      <c r="G186" s="242"/>
    </row>
    <row r="187" spans="7:7" s="241" customFormat="1" x14ac:dyDescent="0.2">
      <c r="G187" s="242"/>
    </row>
    <row r="188" spans="7:7" s="241" customFormat="1" x14ac:dyDescent="0.2">
      <c r="G188" s="242"/>
    </row>
    <row r="189" spans="7:7" s="241" customFormat="1" x14ac:dyDescent="0.2">
      <c r="G189" s="242"/>
    </row>
    <row r="190" spans="7:7" s="241" customFormat="1" x14ac:dyDescent="0.2">
      <c r="G190" s="242"/>
    </row>
    <row r="191" spans="7:7" s="241" customFormat="1" x14ac:dyDescent="0.2">
      <c r="G191" s="242"/>
    </row>
    <row r="192" spans="7:7" s="241" customFormat="1" x14ac:dyDescent="0.2">
      <c r="G192" s="242"/>
    </row>
    <row r="193" spans="7:7" s="241" customFormat="1" x14ac:dyDescent="0.2">
      <c r="G193" s="242"/>
    </row>
    <row r="194" spans="7:7" s="241" customFormat="1" x14ac:dyDescent="0.2">
      <c r="G194" s="242"/>
    </row>
    <row r="195" spans="7:7" s="241" customFormat="1" x14ac:dyDescent="0.2">
      <c r="G195" s="242"/>
    </row>
    <row r="196" spans="7:7" s="241" customFormat="1" x14ac:dyDescent="0.2">
      <c r="G196" s="242"/>
    </row>
    <row r="197" spans="7:7" s="241" customFormat="1" x14ac:dyDescent="0.2">
      <c r="G197" s="242"/>
    </row>
    <row r="198" spans="7:7" s="241" customFormat="1" x14ac:dyDescent="0.2">
      <c r="G198" s="242"/>
    </row>
    <row r="199" spans="7:7" s="241" customFormat="1" x14ac:dyDescent="0.2">
      <c r="G199" s="242"/>
    </row>
    <row r="200" spans="7:7" s="241" customFormat="1" x14ac:dyDescent="0.2">
      <c r="G200" s="242"/>
    </row>
    <row r="201" spans="7:7" s="241" customFormat="1" x14ac:dyDescent="0.2">
      <c r="G201" s="242"/>
    </row>
    <row r="202" spans="7:7" s="241" customFormat="1" x14ac:dyDescent="0.2">
      <c r="G202" s="242"/>
    </row>
    <row r="203" spans="7:7" s="241" customFormat="1" x14ac:dyDescent="0.2">
      <c r="G203" s="242"/>
    </row>
    <row r="204" spans="7:7" s="241" customFormat="1" x14ac:dyDescent="0.2">
      <c r="G204" s="242"/>
    </row>
  </sheetData>
  <sheetProtection selectLockedCells="1"/>
  <mergeCells count="15">
    <mergeCell ref="A2:B2"/>
    <mergeCell ref="C2:E2"/>
    <mergeCell ref="A7:E7"/>
    <mergeCell ref="A9:E9"/>
    <mergeCell ref="B43:E43"/>
    <mergeCell ref="B45:E45"/>
    <mergeCell ref="A5:E5"/>
    <mergeCell ref="B39:E39"/>
    <mergeCell ref="A40:E40"/>
    <mergeCell ref="B42:E42"/>
    <mergeCell ref="A35:E35"/>
    <mergeCell ref="A15:E15"/>
    <mergeCell ref="A26:E26"/>
    <mergeCell ref="A29:E29"/>
    <mergeCell ref="A23:E23"/>
  </mergeCells>
  <phoneticPr fontId="13" type="noConversion"/>
  <dataValidations xWindow="762" yWindow="362" count="2">
    <dataValidation type="whole" operator="lessThan" showErrorMessage="1" error="Sum of three linkage types must be equal to or greater than sum of computed three linkage types." sqref="M5">
      <formula1>L5</formula1>
    </dataValidation>
    <dataValidation operator="greaterThanOrEqual" showInputMessage="1" showErrorMessage="1" error="Sum of three linkage types must be equal to or greater than sum of computed three linkage types." sqref="M3:M4"/>
  </dataValidations>
  <pageMargins left="0.5" right="0.5" top="0.75" bottom="0.75" header="0.25" footer="0.25"/>
  <pageSetup scale="52" orientation="portrait" r:id="rId1"/>
  <headerFooter alignWithMargins="0">
    <oddHeader>&amp;CPublic Health Solutions -- Contracting and Management Services
MRA COMPUTATION WORKSHEET</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topLeftCell="A34" workbookViewId="0">
      <selection activeCell="E64" sqref="E64"/>
    </sheetView>
  </sheetViews>
  <sheetFormatPr defaultRowHeight="12.75" x14ac:dyDescent="0.2"/>
  <cols>
    <col min="1" max="1" width="19.28515625" style="85" customWidth="1"/>
    <col min="2" max="2" width="42.28515625" style="85" customWidth="1"/>
    <col min="3" max="3" width="16" style="85" customWidth="1"/>
    <col min="4" max="4" width="14.140625" style="85" customWidth="1"/>
    <col min="5" max="5" width="12.28515625" style="85" customWidth="1"/>
    <col min="6" max="6" width="2.7109375" style="85" customWidth="1"/>
    <col min="7" max="256" width="9.140625" style="85"/>
    <col min="257" max="257" width="19.28515625" style="85" customWidth="1"/>
    <col min="258" max="258" width="36.7109375" style="85" customWidth="1"/>
    <col min="259" max="259" width="16" style="85" customWidth="1"/>
    <col min="260" max="260" width="14.140625" style="85" customWidth="1"/>
    <col min="261" max="261" width="12.28515625" style="85" customWidth="1"/>
    <col min="262" max="262" width="2.7109375" style="85" customWidth="1"/>
    <col min="263" max="512" width="9.140625" style="85"/>
    <col min="513" max="513" width="19.28515625" style="85" customWidth="1"/>
    <col min="514" max="514" width="36.7109375" style="85" customWidth="1"/>
    <col min="515" max="515" width="16" style="85" customWidth="1"/>
    <col min="516" max="516" width="14.140625" style="85" customWidth="1"/>
    <col min="517" max="517" width="12.28515625" style="85" customWidth="1"/>
    <col min="518" max="518" width="2.7109375" style="85" customWidth="1"/>
    <col min="519" max="768" width="9.140625" style="85"/>
    <col min="769" max="769" width="19.28515625" style="85" customWidth="1"/>
    <col min="770" max="770" width="36.7109375" style="85" customWidth="1"/>
    <col min="771" max="771" width="16" style="85" customWidth="1"/>
    <col min="772" max="772" width="14.140625" style="85" customWidth="1"/>
    <col min="773" max="773" width="12.28515625" style="85" customWidth="1"/>
    <col min="774" max="774" width="2.7109375" style="85" customWidth="1"/>
    <col min="775" max="1024" width="9.140625" style="85"/>
    <col min="1025" max="1025" width="19.28515625" style="85" customWidth="1"/>
    <col min="1026" max="1026" width="36.7109375" style="85" customWidth="1"/>
    <col min="1027" max="1027" width="16" style="85" customWidth="1"/>
    <col min="1028" max="1028" width="14.140625" style="85" customWidth="1"/>
    <col min="1029" max="1029" width="12.28515625" style="85" customWidth="1"/>
    <col min="1030" max="1030" width="2.7109375" style="85" customWidth="1"/>
    <col min="1031" max="1280" width="9.140625" style="85"/>
    <col min="1281" max="1281" width="19.28515625" style="85" customWidth="1"/>
    <col min="1282" max="1282" width="36.7109375" style="85" customWidth="1"/>
    <col min="1283" max="1283" width="16" style="85" customWidth="1"/>
    <col min="1284" max="1284" width="14.140625" style="85" customWidth="1"/>
    <col min="1285" max="1285" width="12.28515625" style="85" customWidth="1"/>
    <col min="1286" max="1286" width="2.7109375" style="85" customWidth="1"/>
    <col min="1287" max="1536" width="9.140625" style="85"/>
    <col min="1537" max="1537" width="19.28515625" style="85" customWidth="1"/>
    <col min="1538" max="1538" width="36.7109375" style="85" customWidth="1"/>
    <col min="1539" max="1539" width="16" style="85" customWidth="1"/>
    <col min="1540" max="1540" width="14.140625" style="85" customWidth="1"/>
    <col min="1541" max="1541" width="12.28515625" style="85" customWidth="1"/>
    <col min="1542" max="1542" width="2.7109375" style="85" customWidth="1"/>
    <col min="1543" max="1792" width="9.140625" style="85"/>
    <col min="1793" max="1793" width="19.28515625" style="85" customWidth="1"/>
    <col min="1794" max="1794" width="36.7109375" style="85" customWidth="1"/>
    <col min="1795" max="1795" width="16" style="85" customWidth="1"/>
    <col min="1796" max="1796" width="14.140625" style="85" customWidth="1"/>
    <col min="1797" max="1797" width="12.28515625" style="85" customWidth="1"/>
    <col min="1798" max="1798" width="2.7109375" style="85" customWidth="1"/>
    <col min="1799" max="2048" width="9.140625" style="85"/>
    <col min="2049" max="2049" width="19.28515625" style="85" customWidth="1"/>
    <col min="2050" max="2050" width="36.7109375" style="85" customWidth="1"/>
    <col min="2051" max="2051" width="16" style="85" customWidth="1"/>
    <col min="2052" max="2052" width="14.140625" style="85" customWidth="1"/>
    <col min="2053" max="2053" width="12.28515625" style="85" customWidth="1"/>
    <col min="2054" max="2054" width="2.7109375" style="85" customWidth="1"/>
    <col min="2055" max="2304" width="9.140625" style="85"/>
    <col min="2305" max="2305" width="19.28515625" style="85" customWidth="1"/>
    <col min="2306" max="2306" width="36.7109375" style="85" customWidth="1"/>
    <col min="2307" max="2307" width="16" style="85" customWidth="1"/>
    <col min="2308" max="2308" width="14.140625" style="85" customWidth="1"/>
    <col min="2309" max="2309" width="12.28515625" style="85" customWidth="1"/>
    <col min="2310" max="2310" width="2.7109375" style="85" customWidth="1"/>
    <col min="2311" max="2560" width="9.140625" style="85"/>
    <col min="2561" max="2561" width="19.28515625" style="85" customWidth="1"/>
    <col min="2562" max="2562" width="36.7109375" style="85" customWidth="1"/>
    <col min="2563" max="2563" width="16" style="85" customWidth="1"/>
    <col min="2564" max="2564" width="14.140625" style="85" customWidth="1"/>
    <col min="2565" max="2565" width="12.28515625" style="85" customWidth="1"/>
    <col min="2566" max="2566" width="2.7109375" style="85" customWidth="1"/>
    <col min="2567" max="2816" width="9.140625" style="85"/>
    <col min="2817" max="2817" width="19.28515625" style="85" customWidth="1"/>
    <col min="2818" max="2818" width="36.7109375" style="85" customWidth="1"/>
    <col min="2819" max="2819" width="16" style="85" customWidth="1"/>
    <col min="2820" max="2820" width="14.140625" style="85" customWidth="1"/>
    <col min="2821" max="2821" width="12.28515625" style="85" customWidth="1"/>
    <col min="2822" max="2822" width="2.7109375" style="85" customWidth="1"/>
    <col min="2823" max="3072" width="9.140625" style="85"/>
    <col min="3073" max="3073" width="19.28515625" style="85" customWidth="1"/>
    <col min="3074" max="3074" width="36.7109375" style="85" customWidth="1"/>
    <col min="3075" max="3075" width="16" style="85" customWidth="1"/>
    <col min="3076" max="3076" width="14.140625" style="85" customWidth="1"/>
    <col min="3077" max="3077" width="12.28515625" style="85" customWidth="1"/>
    <col min="3078" max="3078" width="2.7109375" style="85" customWidth="1"/>
    <col min="3079" max="3328" width="9.140625" style="85"/>
    <col min="3329" max="3329" width="19.28515625" style="85" customWidth="1"/>
    <col min="3330" max="3330" width="36.7109375" style="85" customWidth="1"/>
    <col min="3331" max="3331" width="16" style="85" customWidth="1"/>
    <col min="3332" max="3332" width="14.140625" style="85" customWidth="1"/>
    <col min="3333" max="3333" width="12.28515625" style="85" customWidth="1"/>
    <col min="3334" max="3334" width="2.7109375" style="85" customWidth="1"/>
    <col min="3335" max="3584" width="9.140625" style="85"/>
    <col min="3585" max="3585" width="19.28515625" style="85" customWidth="1"/>
    <col min="3586" max="3586" width="36.7109375" style="85" customWidth="1"/>
    <col min="3587" max="3587" width="16" style="85" customWidth="1"/>
    <col min="3588" max="3588" width="14.140625" style="85" customWidth="1"/>
    <col min="3589" max="3589" width="12.28515625" style="85" customWidth="1"/>
    <col min="3590" max="3590" width="2.7109375" style="85" customWidth="1"/>
    <col min="3591" max="3840" width="9.140625" style="85"/>
    <col min="3841" max="3841" width="19.28515625" style="85" customWidth="1"/>
    <col min="3842" max="3842" width="36.7109375" style="85" customWidth="1"/>
    <col min="3843" max="3843" width="16" style="85" customWidth="1"/>
    <col min="3844" max="3844" width="14.140625" style="85" customWidth="1"/>
    <col min="3845" max="3845" width="12.28515625" style="85" customWidth="1"/>
    <col min="3846" max="3846" width="2.7109375" style="85" customWidth="1"/>
    <col min="3847" max="4096" width="9.140625" style="85"/>
    <col min="4097" max="4097" width="19.28515625" style="85" customWidth="1"/>
    <col min="4098" max="4098" width="36.7109375" style="85" customWidth="1"/>
    <col min="4099" max="4099" width="16" style="85" customWidth="1"/>
    <col min="4100" max="4100" width="14.140625" style="85" customWidth="1"/>
    <col min="4101" max="4101" width="12.28515625" style="85" customWidth="1"/>
    <col min="4102" max="4102" width="2.7109375" style="85" customWidth="1"/>
    <col min="4103" max="4352" width="9.140625" style="85"/>
    <col min="4353" max="4353" width="19.28515625" style="85" customWidth="1"/>
    <col min="4354" max="4354" width="36.7109375" style="85" customWidth="1"/>
    <col min="4355" max="4355" width="16" style="85" customWidth="1"/>
    <col min="4356" max="4356" width="14.140625" style="85" customWidth="1"/>
    <col min="4357" max="4357" width="12.28515625" style="85" customWidth="1"/>
    <col min="4358" max="4358" width="2.7109375" style="85" customWidth="1"/>
    <col min="4359" max="4608" width="9.140625" style="85"/>
    <col min="4609" max="4609" width="19.28515625" style="85" customWidth="1"/>
    <col min="4610" max="4610" width="36.7109375" style="85" customWidth="1"/>
    <col min="4611" max="4611" width="16" style="85" customWidth="1"/>
    <col min="4612" max="4612" width="14.140625" style="85" customWidth="1"/>
    <col min="4613" max="4613" width="12.28515625" style="85" customWidth="1"/>
    <col min="4614" max="4614" width="2.7109375" style="85" customWidth="1"/>
    <col min="4615" max="4864" width="9.140625" style="85"/>
    <col min="4865" max="4865" width="19.28515625" style="85" customWidth="1"/>
    <col min="4866" max="4866" width="36.7109375" style="85" customWidth="1"/>
    <col min="4867" max="4867" width="16" style="85" customWidth="1"/>
    <col min="4868" max="4868" width="14.140625" style="85" customWidth="1"/>
    <col min="4869" max="4869" width="12.28515625" style="85" customWidth="1"/>
    <col min="4870" max="4870" width="2.7109375" style="85" customWidth="1"/>
    <col min="4871" max="5120" width="9.140625" style="85"/>
    <col min="5121" max="5121" width="19.28515625" style="85" customWidth="1"/>
    <col min="5122" max="5122" width="36.7109375" style="85" customWidth="1"/>
    <col min="5123" max="5123" width="16" style="85" customWidth="1"/>
    <col min="5124" max="5124" width="14.140625" style="85" customWidth="1"/>
    <col min="5125" max="5125" width="12.28515625" style="85" customWidth="1"/>
    <col min="5126" max="5126" width="2.7109375" style="85" customWidth="1"/>
    <col min="5127" max="5376" width="9.140625" style="85"/>
    <col min="5377" max="5377" width="19.28515625" style="85" customWidth="1"/>
    <col min="5378" max="5378" width="36.7109375" style="85" customWidth="1"/>
    <col min="5379" max="5379" width="16" style="85" customWidth="1"/>
    <col min="5380" max="5380" width="14.140625" style="85" customWidth="1"/>
    <col min="5381" max="5381" width="12.28515625" style="85" customWidth="1"/>
    <col min="5382" max="5382" width="2.7109375" style="85" customWidth="1"/>
    <col min="5383" max="5632" width="9.140625" style="85"/>
    <col min="5633" max="5633" width="19.28515625" style="85" customWidth="1"/>
    <col min="5634" max="5634" width="36.7109375" style="85" customWidth="1"/>
    <col min="5635" max="5635" width="16" style="85" customWidth="1"/>
    <col min="5636" max="5636" width="14.140625" style="85" customWidth="1"/>
    <col min="5637" max="5637" width="12.28515625" style="85" customWidth="1"/>
    <col min="5638" max="5638" width="2.7109375" style="85" customWidth="1"/>
    <col min="5639" max="5888" width="9.140625" style="85"/>
    <col min="5889" max="5889" width="19.28515625" style="85" customWidth="1"/>
    <col min="5890" max="5890" width="36.7109375" style="85" customWidth="1"/>
    <col min="5891" max="5891" width="16" style="85" customWidth="1"/>
    <col min="5892" max="5892" width="14.140625" style="85" customWidth="1"/>
    <col min="5893" max="5893" width="12.28515625" style="85" customWidth="1"/>
    <col min="5894" max="5894" width="2.7109375" style="85" customWidth="1"/>
    <col min="5895" max="6144" width="9.140625" style="85"/>
    <col min="6145" max="6145" width="19.28515625" style="85" customWidth="1"/>
    <col min="6146" max="6146" width="36.7109375" style="85" customWidth="1"/>
    <col min="6147" max="6147" width="16" style="85" customWidth="1"/>
    <col min="6148" max="6148" width="14.140625" style="85" customWidth="1"/>
    <col min="6149" max="6149" width="12.28515625" style="85" customWidth="1"/>
    <col min="6150" max="6150" width="2.7109375" style="85" customWidth="1"/>
    <col min="6151" max="6400" width="9.140625" style="85"/>
    <col min="6401" max="6401" width="19.28515625" style="85" customWidth="1"/>
    <col min="6402" max="6402" width="36.7109375" style="85" customWidth="1"/>
    <col min="6403" max="6403" width="16" style="85" customWidth="1"/>
    <col min="6404" max="6404" width="14.140625" style="85" customWidth="1"/>
    <col min="6405" max="6405" width="12.28515625" style="85" customWidth="1"/>
    <col min="6406" max="6406" width="2.7109375" style="85" customWidth="1"/>
    <col min="6407" max="6656" width="9.140625" style="85"/>
    <col min="6657" max="6657" width="19.28515625" style="85" customWidth="1"/>
    <col min="6658" max="6658" width="36.7109375" style="85" customWidth="1"/>
    <col min="6659" max="6659" width="16" style="85" customWidth="1"/>
    <col min="6660" max="6660" width="14.140625" style="85" customWidth="1"/>
    <col min="6661" max="6661" width="12.28515625" style="85" customWidth="1"/>
    <col min="6662" max="6662" width="2.7109375" style="85" customWidth="1"/>
    <col min="6663" max="6912" width="9.140625" style="85"/>
    <col min="6913" max="6913" width="19.28515625" style="85" customWidth="1"/>
    <col min="6914" max="6914" width="36.7109375" style="85" customWidth="1"/>
    <col min="6915" max="6915" width="16" style="85" customWidth="1"/>
    <col min="6916" max="6916" width="14.140625" style="85" customWidth="1"/>
    <col min="6917" max="6917" width="12.28515625" style="85" customWidth="1"/>
    <col min="6918" max="6918" width="2.7109375" style="85" customWidth="1"/>
    <col min="6919" max="7168" width="9.140625" style="85"/>
    <col min="7169" max="7169" width="19.28515625" style="85" customWidth="1"/>
    <col min="7170" max="7170" width="36.7109375" style="85" customWidth="1"/>
    <col min="7171" max="7171" width="16" style="85" customWidth="1"/>
    <col min="7172" max="7172" width="14.140625" style="85" customWidth="1"/>
    <col min="7173" max="7173" width="12.28515625" style="85" customWidth="1"/>
    <col min="7174" max="7174" width="2.7109375" style="85" customWidth="1"/>
    <col min="7175" max="7424" width="9.140625" style="85"/>
    <col min="7425" max="7425" width="19.28515625" style="85" customWidth="1"/>
    <col min="7426" max="7426" width="36.7109375" style="85" customWidth="1"/>
    <col min="7427" max="7427" width="16" style="85" customWidth="1"/>
    <col min="7428" max="7428" width="14.140625" style="85" customWidth="1"/>
    <col min="7429" max="7429" width="12.28515625" style="85" customWidth="1"/>
    <col min="7430" max="7430" width="2.7109375" style="85" customWidth="1"/>
    <col min="7431" max="7680" width="9.140625" style="85"/>
    <col min="7681" max="7681" width="19.28515625" style="85" customWidth="1"/>
    <col min="7682" max="7682" width="36.7109375" style="85" customWidth="1"/>
    <col min="7683" max="7683" width="16" style="85" customWidth="1"/>
    <col min="7684" max="7684" width="14.140625" style="85" customWidth="1"/>
    <col min="7685" max="7685" width="12.28515625" style="85" customWidth="1"/>
    <col min="7686" max="7686" width="2.7109375" style="85" customWidth="1"/>
    <col min="7687" max="7936" width="9.140625" style="85"/>
    <col min="7937" max="7937" width="19.28515625" style="85" customWidth="1"/>
    <col min="7938" max="7938" width="36.7109375" style="85" customWidth="1"/>
    <col min="7939" max="7939" width="16" style="85" customWidth="1"/>
    <col min="7940" max="7940" width="14.140625" style="85" customWidth="1"/>
    <col min="7941" max="7941" width="12.28515625" style="85" customWidth="1"/>
    <col min="7942" max="7942" width="2.7109375" style="85" customWidth="1"/>
    <col min="7943" max="8192" width="9.140625" style="85"/>
    <col min="8193" max="8193" width="19.28515625" style="85" customWidth="1"/>
    <col min="8194" max="8194" width="36.7109375" style="85" customWidth="1"/>
    <col min="8195" max="8195" width="16" style="85" customWidth="1"/>
    <col min="8196" max="8196" width="14.140625" style="85" customWidth="1"/>
    <col min="8197" max="8197" width="12.28515625" style="85" customWidth="1"/>
    <col min="8198" max="8198" width="2.7109375" style="85" customWidth="1"/>
    <col min="8199" max="8448" width="9.140625" style="85"/>
    <col min="8449" max="8449" width="19.28515625" style="85" customWidth="1"/>
    <col min="8450" max="8450" width="36.7109375" style="85" customWidth="1"/>
    <col min="8451" max="8451" width="16" style="85" customWidth="1"/>
    <col min="8452" max="8452" width="14.140625" style="85" customWidth="1"/>
    <col min="8453" max="8453" width="12.28515625" style="85" customWidth="1"/>
    <col min="8454" max="8454" width="2.7109375" style="85" customWidth="1"/>
    <col min="8455" max="8704" width="9.140625" style="85"/>
    <col min="8705" max="8705" width="19.28515625" style="85" customWidth="1"/>
    <col min="8706" max="8706" width="36.7109375" style="85" customWidth="1"/>
    <col min="8707" max="8707" width="16" style="85" customWidth="1"/>
    <col min="8708" max="8708" width="14.140625" style="85" customWidth="1"/>
    <col min="8709" max="8709" width="12.28515625" style="85" customWidth="1"/>
    <col min="8710" max="8710" width="2.7109375" style="85" customWidth="1"/>
    <col min="8711" max="8960" width="9.140625" style="85"/>
    <col min="8961" max="8961" width="19.28515625" style="85" customWidth="1"/>
    <col min="8962" max="8962" width="36.7109375" style="85" customWidth="1"/>
    <col min="8963" max="8963" width="16" style="85" customWidth="1"/>
    <col min="8964" max="8964" width="14.140625" style="85" customWidth="1"/>
    <col min="8965" max="8965" width="12.28515625" style="85" customWidth="1"/>
    <col min="8966" max="8966" width="2.7109375" style="85" customWidth="1"/>
    <col min="8967" max="9216" width="9.140625" style="85"/>
    <col min="9217" max="9217" width="19.28515625" style="85" customWidth="1"/>
    <col min="9218" max="9218" width="36.7109375" style="85" customWidth="1"/>
    <col min="9219" max="9219" width="16" style="85" customWidth="1"/>
    <col min="9220" max="9220" width="14.140625" style="85" customWidth="1"/>
    <col min="9221" max="9221" width="12.28515625" style="85" customWidth="1"/>
    <col min="9222" max="9222" width="2.7109375" style="85" customWidth="1"/>
    <col min="9223" max="9472" width="9.140625" style="85"/>
    <col min="9473" max="9473" width="19.28515625" style="85" customWidth="1"/>
    <col min="9474" max="9474" width="36.7109375" style="85" customWidth="1"/>
    <col min="9475" max="9475" width="16" style="85" customWidth="1"/>
    <col min="9476" max="9476" width="14.140625" style="85" customWidth="1"/>
    <col min="9477" max="9477" width="12.28515625" style="85" customWidth="1"/>
    <col min="9478" max="9478" width="2.7109375" style="85" customWidth="1"/>
    <col min="9479" max="9728" width="9.140625" style="85"/>
    <col min="9729" max="9729" width="19.28515625" style="85" customWidth="1"/>
    <col min="9730" max="9730" width="36.7109375" style="85" customWidth="1"/>
    <col min="9731" max="9731" width="16" style="85" customWidth="1"/>
    <col min="9732" max="9732" width="14.140625" style="85" customWidth="1"/>
    <col min="9733" max="9733" width="12.28515625" style="85" customWidth="1"/>
    <col min="9734" max="9734" width="2.7109375" style="85" customWidth="1"/>
    <col min="9735" max="9984" width="9.140625" style="85"/>
    <col min="9985" max="9985" width="19.28515625" style="85" customWidth="1"/>
    <col min="9986" max="9986" width="36.7109375" style="85" customWidth="1"/>
    <col min="9987" max="9987" width="16" style="85" customWidth="1"/>
    <col min="9988" max="9988" width="14.140625" style="85" customWidth="1"/>
    <col min="9989" max="9989" width="12.28515625" style="85" customWidth="1"/>
    <col min="9990" max="9990" width="2.7109375" style="85" customWidth="1"/>
    <col min="9991" max="10240" width="9.140625" style="85"/>
    <col min="10241" max="10241" width="19.28515625" style="85" customWidth="1"/>
    <col min="10242" max="10242" width="36.7109375" style="85" customWidth="1"/>
    <col min="10243" max="10243" width="16" style="85" customWidth="1"/>
    <col min="10244" max="10244" width="14.140625" style="85" customWidth="1"/>
    <col min="10245" max="10245" width="12.28515625" style="85" customWidth="1"/>
    <col min="10246" max="10246" width="2.7109375" style="85" customWidth="1"/>
    <col min="10247" max="10496" width="9.140625" style="85"/>
    <col min="10497" max="10497" width="19.28515625" style="85" customWidth="1"/>
    <col min="10498" max="10498" width="36.7109375" style="85" customWidth="1"/>
    <col min="10499" max="10499" width="16" style="85" customWidth="1"/>
    <col min="10500" max="10500" width="14.140625" style="85" customWidth="1"/>
    <col min="10501" max="10501" width="12.28515625" style="85" customWidth="1"/>
    <col min="10502" max="10502" width="2.7109375" style="85" customWidth="1"/>
    <col min="10503" max="10752" width="9.140625" style="85"/>
    <col min="10753" max="10753" width="19.28515625" style="85" customWidth="1"/>
    <col min="10754" max="10754" width="36.7109375" style="85" customWidth="1"/>
    <col min="10755" max="10755" width="16" style="85" customWidth="1"/>
    <col min="10756" max="10756" width="14.140625" style="85" customWidth="1"/>
    <col min="10757" max="10757" width="12.28515625" style="85" customWidth="1"/>
    <col min="10758" max="10758" width="2.7109375" style="85" customWidth="1"/>
    <col min="10759" max="11008" width="9.140625" style="85"/>
    <col min="11009" max="11009" width="19.28515625" style="85" customWidth="1"/>
    <col min="11010" max="11010" width="36.7109375" style="85" customWidth="1"/>
    <col min="11011" max="11011" width="16" style="85" customWidth="1"/>
    <col min="11012" max="11012" width="14.140625" style="85" customWidth="1"/>
    <col min="11013" max="11013" width="12.28515625" style="85" customWidth="1"/>
    <col min="11014" max="11014" width="2.7109375" style="85" customWidth="1"/>
    <col min="11015" max="11264" width="9.140625" style="85"/>
    <col min="11265" max="11265" width="19.28515625" style="85" customWidth="1"/>
    <col min="11266" max="11266" width="36.7109375" style="85" customWidth="1"/>
    <col min="11267" max="11267" width="16" style="85" customWidth="1"/>
    <col min="11268" max="11268" width="14.140625" style="85" customWidth="1"/>
    <col min="11269" max="11269" width="12.28515625" style="85" customWidth="1"/>
    <col min="11270" max="11270" width="2.7109375" style="85" customWidth="1"/>
    <col min="11271" max="11520" width="9.140625" style="85"/>
    <col min="11521" max="11521" width="19.28515625" style="85" customWidth="1"/>
    <col min="11522" max="11522" width="36.7109375" style="85" customWidth="1"/>
    <col min="11523" max="11523" width="16" style="85" customWidth="1"/>
    <col min="11524" max="11524" width="14.140625" style="85" customWidth="1"/>
    <col min="11525" max="11525" width="12.28515625" style="85" customWidth="1"/>
    <col min="11526" max="11526" width="2.7109375" style="85" customWidth="1"/>
    <col min="11527" max="11776" width="9.140625" style="85"/>
    <col min="11777" max="11777" width="19.28515625" style="85" customWidth="1"/>
    <col min="11778" max="11778" width="36.7109375" style="85" customWidth="1"/>
    <col min="11779" max="11779" width="16" style="85" customWidth="1"/>
    <col min="11780" max="11780" width="14.140625" style="85" customWidth="1"/>
    <col min="11781" max="11781" width="12.28515625" style="85" customWidth="1"/>
    <col min="11782" max="11782" width="2.7109375" style="85" customWidth="1"/>
    <col min="11783" max="12032" width="9.140625" style="85"/>
    <col min="12033" max="12033" width="19.28515625" style="85" customWidth="1"/>
    <col min="12034" max="12034" width="36.7109375" style="85" customWidth="1"/>
    <col min="12035" max="12035" width="16" style="85" customWidth="1"/>
    <col min="12036" max="12036" width="14.140625" style="85" customWidth="1"/>
    <col min="12037" max="12037" width="12.28515625" style="85" customWidth="1"/>
    <col min="12038" max="12038" width="2.7109375" style="85" customWidth="1"/>
    <col min="12039" max="12288" width="9.140625" style="85"/>
    <col min="12289" max="12289" width="19.28515625" style="85" customWidth="1"/>
    <col min="12290" max="12290" width="36.7109375" style="85" customWidth="1"/>
    <col min="12291" max="12291" width="16" style="85" customWidth="1"/>
    <col min="12292" max="12292" width="14.140625" style="85" customWidth="1"/>
    <col min="12293" max="12293" width="12.28515625" style="85" customWidth="1"/>
    <col min="12294" max="12294" width="2.7109375" style="85" customWidth="1"/>
    <col min="12295" max="12544" width="9.140625" style="85"/>
    <col min="12545" max="12545" width="19.28515625" style="85" customWidth="1"/>
    <col min="12546" max="12546" width="36.7109375" style="85" customWidth="1"/>
    <col min="12547" max="12547" width="16" style="85" customWidth="1"/>
    <col min="12548" max="12548" width="14.140625" style="85" customWidth="1"/>
    <col min="12549" max="12549" width="12.28515625" style="85" customWidth="1"/>
    <col min="12550" max="12550" width="2.7109375" style="85" customWidth="1"/>
    <col min="12551" max="12800" width="9.140625" style="85"/>
    <col min="12801" max="12801" width="19.28515625" style="85" customWidth="1"/>
    <col min="12802" max="12802" width="36.7109375" style="85" customWidth="1"/>
    <col min="12803" max="12803" width="16" style="85" customWidth="1"/>
    <col min="12804" max="12804" width="14.140625" style="85" customWidth="1"/>
    <col min="12805" max="12805" width="12.28515625" style="85" customWidth="1"/>
    <col min="12806" max="12806" width="2.7109375" style="85" customWidth="1"/>
    <col min="12807" max="13056" width="9.140625" style="85"/>
    <col min="13057" max="13057" width="19.28515625" style="85" customWidth="1"/>
    <col min="13058" max="13058" width="36.7109375" style="85" customWidth="1"/>
    <col min="13059" max="13059" width="16" style="85" customWidth="1"/>
    <col min="13060" max="13060" width="14.140625" style="85" customWidth="1"/>
    <col min="13061" max="13061" width="12.28515625" style="85" customWidth="1"/>
    <col min="13062" max="13062" width="2.7109375" style="85" customWidth="1"/>
    <col min="13063" max="13312" width="9.140625" style="85"/>
    <col min="13313" max="13313" width="19.28515625" style="85" customWidth="1"/>
    <col min="13314" max="13314" width="36.7109375" style="85" customWidth="1"/>
    <col min="13315" max="13315" width="16" style="85" customWidth="1"/>
    <col min="13316" max="13316" width="14.140625" style="85" customWidth="1"/>
    <col min="13317" max="13317" width="12.28515625" style="85" customWidth="1"/>
    <col min="13318" max="13318" width="2.7109375" style="85" customWidth="1"/>
    <col min="13319" max="13568" width="9.140625" style="85"/>
    <col min="13569" max="13569" width="19.28515625" style="85" customWidth="1"/>
    <col min="13570" max="13570" width="36.7109375" style="85" customWidth="1"/>
    <col min="13571" max="13571" width="16" style="85" customWidth="1"/>
    <col min="13572" max="13572" width="14.140625" style="85" customWidth="1"/>
    <col min="13573" max="13573" width="12.28515625" style="85" customWidth="1"/>
    <col min="13574" max="13574" width="2.7109375" style="85" customWidth="1"/>
    <col min="13575" max="13824" width="9.140625" style="85"/>
    <col min="13825" max="13825" width="19.28515625" style="85" customWidth="1"/>
    <col min="13826" max="13826" width="36.7109375" style="85" customWidth="1"/>
    <col min="13827" max="13827" width="16" style="85" customWidth="1"/>
    <col min="13828" max="13828" width="14.140625" style="85" customWidth="1"/>
    <col min="13829" max="13829" width="12.28515625" style="85" customWidth="1"/>
    <col min="13830" max="13830" width="2.7109375" style="85" customWidth="1"/>
    <col min="13831" max="14080" width="9.140625" style="85"/>
    <col min="14081" max="14081" width="19.28515625" style="85" customWidth="1"/>
    <col min="14082" max="14082" width="36.7109375" style="85" customWidth="1"/>
    <col min="14083" max="14083" width="16" style="85" customWidth="1"/>
    <col min="14084" max="14084" width="14.140625" style="85" customWidth="1"/>
    <col min="14085" max="14085" width="12.28515625" style="85" customWidth="1"/>
    <col min="14086" max="14086" width="2.7109375" style="85" customWidth="1"/>
    <col min="14087" max="14336" width="9.140625" style="85"/>
    <col min="14337" max="14337" width="19.28515625" style="85" customWidth="1"/>
    <col min="14338" max="14338" width="36.7109375" style="85" customWidth="1"/>
    <col min="14339" max="14339" width="16" style="85" customWidth="1"/>
    <col min="14340" max="14340" width="14.140625" style="85" customWidth="1"/>
    <col min="14341" max="14341" width="12.28515625" style="85" customWidth="1"/>
    <col min="14342" max="14342" width="2.7109375" style="85" customWidth="1"/>
    <col min="14343" max="14592" width="9.140625" style="85"/>
    <col min="14593" max="14593" width="19.28515625" style="85" customWidth="1"/>
    <col min="14594" max="14594" width="36.7109375" style="85" customWidth="1"/>
    <col min="14595" max="14595" width="16" style="85" customWidth="1"/>
    <col min="14596" max="14596" width="14.140625" style="85" customWidth="1"/>
    <col min="14597" max="14597" width="12.28515625" style="85" customWidth="1"/>
    <col min="14598" max="14598" width="2.7109375" style="85" customWidth="1"/>
    <col min="14599" max="14848" width="9.140625" style="85"/>
    <col min="14849" max="14849" width="19.28515625" style="85" customWidth="1"/>
    <col min="14850" max="14850" width="36.7109375" style="85" customWidth="1"/>
    <col min="14851" max="14851" width="16" style="85" customWidth="1"/>
    <col min="14852" max="14852" width="14.140625" style="85" customWidth="1"/>
    <col min="14853" max="14853" width="12.28515625" style="85" customWidth="1"/>
    <col min="14854" max="14854" width="2.7109375" style="85" customWidth="1"/>
    <col min="14855" max="15104" width="9.140625" style="85"/>
    <col min="15105" max="15105" width="19.28515625" style="85" customWidth="1"/>
    <col min="15106" max="15106" width="36.7109375" style="85" customWidth="1"/>
    <col min="15107" max="15107" width="16" style="85" customWidth="1"/>
    <col min="15108" max="15108" width="14.140625" style="85" customWidth="1"/>
    <col min="15109" max="15109" width="12.28515625" style="85" customWidth="1"/>
    <col min="15110" max="15110" width="2.7109375" style="85" customWidth="1"/>
    <col min="15111" max="15360" width="9.140625" style="85"/>
    <col min="15361" max="15361" width="19.28515625" style="85" customWidth="1"/>
    <col min="15362" max="15362" width="36.7109375" style="85" customWidth="1"/>
    <col min="15363" max="15363" width="16" style="85" customWidth="1"/>
    <col min="15364" max="15364" width="14.140625" style="85" customWidth="1"/>
    <col min="15365" max="15365" width="12.28515625" style="85" customWidth="1"/>
    <col min="15366" max="15366" width="2.7109375" style="85" customWidth="1"/>
    <col min="15367" max="15616" width="9.140625" style="85"/>
    <col min="15617" max="15617" width="19.28515625" style="85" customWidth="1"/>
    <col min="15618" max="15618" width="36.7109375" style="85" customWidth="1"/>
    <col min="15619" max="15619" width="16" style="85" customWidth="1"/>
    <col min="15620" max="15620" width="14.140625" style="85" customWidth="1"/>
    <col min="15621" max="15621" width="12.28515625" style="85" customWidth="1"/>
    <col min="15622" max="15622" width="2.7109375" style="85" customWidth="1"/>
    <col min="15623" max="15872" width="9.140625" style="85"/>
    <col min="15873" max="15873" width="19.28515625" style="85" customWidth="1"/>
    <col min="15874" max="15874" width="36.7109375" style="85" customWidth="1"/>
    <col min="15875" max="15875" width="16" style="85" customWidth="1"/>
    <col min="15876" max="15876" width="14.140625" style="85" customWidth="1"/>
    <col min="15877" max="15877" width="12.28515625" style="85" customWidth="1"/>
    <col min="15878" max="15878" width="2.7109375" style="85" customWidth="1"/>
    <col min="15879" max="16128" width="9.140625" style="85"/>
    <col min="16129" max="16129" width="19.28515625" style="85" customWidth="1"/>
    <col min="16130" max="16130" width="36.7109375" style="85" customWidth="1"/>
    <col min="16131" max="16131" width="16" style="85" customWidth="1"/>
    <col min="16132" max="16132" width="14.140625" style="85" customWidth="1"/>
    <col min="16133" max="16133" width="12.28515625" style="85" customWidth="1"/>
    <col min="16134" max="16134" width="2.7109375" style="85" customWidth="1"/>
    <col min="16135" max="16384" width="9.140625" style="85"/>
  </cols>
  <sheetData>
    <row r="1" spans="1:6" s="83" customFormat="1" ht="34.5" customHeight="1" x14ac:dyDescent="0.2">
      <c r="A1" s="343" t="s">
        <v>141</v>
      </c>
      <c r="B1" s="343"/>
      <c r="C1" s="344" t="s">
        <v>142</v>
      </c>
      <c r="D1" s="344"/>
      <c r="E1" s="344"/>
    </row>
    <row r="2" spans="1:6" s="83" customFormat="1" ht="12" x14ac:dyDescent="0.2">
      <c r="A2" s="196"/>
      <c r="B2" s="196"/>
      <c r="C2" s="196"/>
      <c r="D2" s="197"/>
      <c r="E2" s="196"/>
      <c r="F2" s="82"/>
    </row>
    <row r="3" spans="1:6" s="83" customFormat="1" ht="12" x14ac:dyDescent="0.2">
      <c r="A3" s="198" t="s">
        <v>85</v>
      </c>
      <c r="B3" s="255">
        <f>+'MRA Computation'!C2</f>
        <v>0</v>
      </c>
      <c r="C3" s="256"/>
      <c r="D3" s="256"/>
      <c r="E3" s="256"/>
      <c r="F3" s="82"/>
    </row>
    <row r="4" spans="1:6" s="82" customFormat="1" ht="11.25" x14ac:dyDescent="0.2">
      <c r="A4" s="195"/>
      <c r="B4" s="195"/>
      <c r="C4" s="196"/>
      <c r="D4" s="196"/>
      <c r="E4" s="196"/>
    </row>
    <row r="5" spans="1:6" s="82" customFormat="1" ht="11.25" x14ac:dyDescent="0.2">
      <c r="A5" s="196"/>
      <c r="B5" s="196"/>
      <c r="C5" s="196"/>
      <c r="D5" s="196"/>
      <c r="E5" s="199"/>
    </row>
    <row r="6" spans="1:6" s="82" customFormat="1" ht="11.25" x14ac:dyDescent="0.2">
      <c r="A6" s="200" t="s">
        <v>86</v>
      </c>
      <c r="B6" s="200"/>
      <c r="C6" s="201" t="s">
        <v>87</v>
      </c>
      <c r="D6" s="201" t="s">
        <v>88</v>
      </c>
      <c r="E6" s="201" t="s">
        <v>89</v>
      </c>
    </row>
    <row r="7" spans="1:6" s="82" customFormat="1" ht="11.25" x14ac:dyDescent="0.2">
      <c r="A7" s="202"/>
      <c r="B7" s="202"/>
      <c r="C7" s="201" t="s">
        <v>90</v>
      </c>
      <c r="D7" s="201" t="s">
        <v>91</v>
      </c>
      <c r="E7" s="201" t="s">
        <v>91</v>
      </c>
    </row>
    <row r="8" spans="1:6" s="82" customFormat="1" ht="11.25" x14ac:dyDescent="0.2">
      <c r="A8" s="203"/>
      <c r="B8" s="203"/>
      <c r="C8" s="203"/>
      <c r="D8" s="203"/>
      <c r="E8" s="203"/>
    </row>
    <row r="9" spans="1:6" s="82" customFormat="1" ht="17.100000000000001" customHeight="1" x14ac:dyDescent="0.2">
      <c r="A9" s="200" t="s">
        <v>92</v>
      </c>
      <c r="B9" s="204"/>
      <c r="C9" s="203"/>
      <c r="D9" s="203"/>
      <c r="E9" s="203"/>
    </row>
    <row r="10" spans="1:6" s="82" customFormat="1" ht="17.100000000000001" customHeight="1" x14ac:dyDescent="0.2">
      <c r="A10" s="337"/>
      <c r="B10" s="338"/>
      <c r="C10" s="205"/>
      <c r="D10" s="206"/>
      <c r="E10" s="207">
        <f>ROUND(+C10*D10,0)</f>
        <v>0</v>
      </c>
      <c r="F10" s="84"/>
    </row>
    <row r="11" spans="1:6" s="82" customFormat="1" ht="17.100000000000001" customHeight="1" x14ac:dyDescent="0.2">
      <c r="A11" s="337"/>
      <c r="B11" s="338"/>
      <c r="C11" s="205"/>
      <c r="D11" s="206"/>
      <c r="E11" s="207">
        <f>ROUND(+C11*D11,0)</f>
        <v>0</v>
      </c>
      <c r="F11" s="84"/>
    </row>
    <row r="12" spans="1:6" s="82" customFormat="1" ht="17.100000000000001" customHeight="1" x14ac:dyDescent="0.2">
      <c r="A12" s="337"/>
      <c r="B12" s="338"/>
      <c r="C12" s="205"/>
      <c r="D12" s="206"/>
      <c r="E12" s="207">
        <f>ROUND(+C12*D12,0)</f>
        <v>0</v>
      </c>
      <c r="F12" s="84"/>
    </row>
    <row r="13" spans="1:6" s="82" customFormat="1" ht="17.100000000000001" customHeight="1" x14ac:dyDescent="0.2">
      <c r="A13" s="337"/>
      <c r="B13" s="338"/>
      <c r="C13" s="205"/>
      <c r="D13" s="206"/>
      <c r="E13" s="207">
        <f t="shared" ref="E13:E18" si="0">ROUND(+C13*D13,0)</f>
        <v>0</v>
      </c>
      <c r="F13" s="84"/>
    </row>
    <row r="14" spans="1:6" s="82" customFormat="1" ht="17.100000000000001" customHeight="1" x14ac:dyDescent="0.2">
      <c r="A14" s="337"/>
      <c r="B14" s="338"/>
      <c r="C14" s="205"/>
      <c r="D14" s="206"/>
      <c r="E14" s="207">
        <f t="shared" si="0"/>
        <v>0</v>
      </c>
      <c r="F14" s="84"/>
    </row>
    <row r="15" spans="1:6" s="82" customFormat="1" ht="17.100000000000001" customHeight="1" x14ac:dyDescent="0.2">
      <c r="A15" s="337"/>
      <c r="B15" s="338"/>
      <c r="C15" s="205"/>
      <c r="D15" s="206"/>
      <c r="E15" s="207">
        <f t="shared" si="0"/>
        <v>0</v>
      </c>
      <c r="F15" s="84"/>
    </row>
    <row r="16" spans="1:6" s="82" customFormat="1" ht="17.100000000000001" customHeight="1" x14ac:dyDescent="0.2">
      <c r="A16" s="337"/>
      <c r="B16" s="338"/>
      <c r="C16" s="205"/>
      <c r="D16" s="206"/>
      <c r="E16" s="207">
        <f>ROUND(+C16*D16,0)</f>
        <v>0</v>
      </c>
      <c r="F16" s="84"/>
    </row>
    <row r="17" spans="1:6" s="82" customFormat="1" ht="17.100000000000001" customHeight="1" x14ac:dyDescent="0.2">
      <c r="A17" s="337"/>
      <c r="B17" s="338"/>
      <c r="C17" s="205"/>
      <c r="D17" s="206"/>
      <c r="E17" s="207">
        <f t="shared" si="0"/>
        <v>0</v>
      </c>
      <c r="F17" s="84"/>
    </row>
    <row r="18" spans="1:6" s="82" customFormat="1" ht="17.100000000000001" customHeight="1" x14ac:dyDescent="0.2">
      <c r="A18" s="347"/>
      <c r="B18" s="348"/>
      <c r="C18" s="205"/>
      <c r="D18" s="206"/>
      <c r="E18" s="207">
        <f t="shared" si="0"/>
        <v>0</v>
      </c>
      <c r="F18" s="84"/>
    </row>
    <row r="19" spans="1:6" s="82" customFormat="1" ht="17.100000000000001" customHeight="1" x14ac:dyDescent="0.2">
      <c r="A19" s="208" t="s">
        <v>93</v>
      </c>
      <c r="B19" s="208"/>
      <c r="C19" s="209">
        <f>SUM(C10:C18)</f>
        <v>0</v>
      </c>
      <c r="D19" s="200"/>
      <c r="E19" s="209">
        <f>SUM(E10:E18)</f>
        <v>0</v>
      </c>
      <c r="F19" s="84"/>
    </row>
    <row r="20" spans="1:6" s="82" customFormat="1" ht="17.100000000000001" customHeight="1" x14ac:dyDescent="0.2">
      <c r="A20" s="210" t="s">
        <v>94</v>
      </c>
      <c r="B20" s="210"/>
      <c r="C20" s="205"/>
      <c r="D20" s="211" t="e">
        <f>E19/C19</f>
        <v>#DIV/0!</v>
      </c>
      <c r="E20" s="212" t="e">
        <f>ROUND(C20*D20,0)</f>
        <v>#DIV/0!</v>
      </c>
      <c r="F20" s="84"/>
    </row>
    <row r="21" spans="1:6" s="82" customFormat="1" ht="17.100000000000001" customHeight="1" x14ac:dyDescent="0.2">
      <c r="A21" s="208" t="s">
        <v>95</v>
      </c>
      <c r="B21" s="208"/>
      <c r="C21" s="213">
        <f>+C20+C19</f>
        <v>0</v>
      </c>
      <c r="D21" s="208"/>
      <c r="E21" s="213" t="e">
        <f>+E20+E19</f>
        <v>#DIV/0!</v>
      </c>
      <c r="F21" s="84"/>
    </row>
    <row r="22" spans="1:6" s="82" customFormat="1" ht="17.100000000000001" customHeight="1" x14ac:dyDescent="0.2">
      <c r="A22" s="349"/>
      <c r="B22" s="350"/>
      <c r="C22" s="214"/>
      <c r="D22" s="203"/>
      <c r="E22" s="214"/>
      <c r="F22" s="84"/>
    </row>
    <row r="23" spans="1:6" s="82" customFormat="1" ht="17.100000000000001" customHeight="1" x14ac:dyDescent="0.2">
      <c r="A23" s="208" t="s">
        <v>96</v>
      </c>
      <c r="B23" s="208"/>
      <c r="C23" s="214"/>
      <c r="D23" s="203"/>
      <c r="E23" s="214"/>
      <c r="F23" s="84"/>
    </row>
    <row r="24" spans="1:6" s="82" customFormat="1" ht="17.100000000000001" customHeight="1" x14ac:dyDescent="0.2">
      <c r="A24" s="215" t="s">
        <v>97</v>
      </c>
      <c r="B24" s="215"/>
      <c r="C24" s="205"/>
      <c r="D24" s="206"/>
      <c r="E24" s="216">
        <f>ROUND(+C24*D24,0)</f>
        <v>0</v>
      </c>
      <c r="F24" s="84"/>
    </row>
    <row r="25" spans="1:6" s="82" customFormat="1" ht="17.100000000000001" customHeight="1" x14ac:dyDescent="0.2">
      <c r="A25" s="215" t="s">
        <v>98</v>
      </c>
      <c r="B25" s="215"/>
      <c r="C25" s="205"/>
      <c r="D25" s="206"/>
      <c r="E25" s="216">
        <f>ROUND(+C25*D25,0)</f>
        <v>0</v>
      </c>
      <c r="F25" s="84"/>
    </row>
    <row r="26" spans="1:6" s="82" customFormat="1" ht="17.100000000000001" customHeight="1" x14ac:dyDescent="0.2">
      <c r="A26" s="217" t="s">
        <v>99</v>
      </c>
      <c r="B26" s="217"/>
      <c r="C26" s="209">
        <f>SUM(C24:C25)</f>
        <v>0</v>
      </c>
      <c r="D26" s="200"/>
      <c r="E26" s="209">
        <f>SUM(E24:E25)</f>
        <v>0</v>
      </c>
      <c r="F26" s="84"/>
    </row>
    <row r="27" spans="1:6" s="82" customFormat="1" ht="17.100000000000001" customHeight="1" x14ac:dyDescent="0.2">
      <c r="A27" s="345"/>
      <c r="B27" s="346"/>
      <c r="C27" s="218"/>
      <c r="D27" s="204"/>
      <c r="E27" s="218"/>
      <c r="F27" s="84"/>
    </row>
    <row r="28" spans="1:6" s="82" customFormat="1" ht="17.100000000000001" customHeight="1" x14ac:dyDescent="0.2">
      <c r="A28" s="337"/>
      <c r="B28" s="338"/>
      <c r="C28" s="205"/>
      <c r="D28" s="206"/>
      <c r="E28" s="207">
        <f>ROUND(+C28*D28,0)</f>
        <v>0</v>
      </c>
      <c r="F28" s="84"/>
    </row>
    <row r="29" spans="1:6" s="82" customFormat="1" ht="17.100000000000001" customHeight="1" x14ac:dyDescent="0.2">
      <c r="A29" s="337"/>
      <c r="B29" s="338"/>
      <c r="C29" s="205"/>
      <c r="D29" s="206"/>
      <c r="E29" s="207">
        <f>ROUND(+C29*D29,0)</f>
        <v>0</v>
      </c>
      <c r="F29" s="84"/>
    </row>
    <row r="30" spans="1:6" s="82" customFormat="1" ht="17.100000000000001" customHeight="1" x14ac:dyDescent="0.2">
      <c r="A30" s="337"/>
      <c r="B30" s="338"/>
      <c r="C30" s="205"/>
      <c r="D30" s="206"/>
      <c r="E30" s="207">
        <f>ROUND(+C30*D30,0)</f>
        <v>0</v>
      </c>
      <c r="F30" s="84"/>
    </row>
    <row r="31" spans="1:6" s="82" customFormat="1" ht="17.100000000000001" customHeight="1" x14ac:dyDescent="0.2">
      <c r="A31" s="217" t="s">
        <v>100</v>
      </c>
      <c r="B31" s="217"/>
      <c r="C31" s="209">
        <f>SUM(C28:C30)</f>
        <v>0</v>
      </c>
      <c r="D31" s="200"/>
      <c r="E31" s="209">
        <f>SUM(E28:E30)</f>
        <v>0</v>
      </c>
      <c r="F31" s="84"/>
    </row>
    <row r="32" spans="1:6" s="82" customFormat="1" ht="17.100000000000001" customHeight="1" x14ac:dyDescent="0.2">
      <c r="A32" s="339"/>
      <c r="B32" s="340"/>
      <c r="C32" s="214"/>
      <c r="D32" s="203"/>
      <c r="E32" s="214"/>
      <c r="F32" s="84"/>
    </row>
    <row r="33" spans="1:6" s="82" customFormat="1" ht="17.100000000000001" customHeight="1" x14ac:dyDescent="0.2">
      <c r="A33" s="341" t="s">
        <v>75</v>
      </c>
      <c r="B33" s="342"/>
      <c r="C33" s="205"/>
      <c r="D33" s="206"/>
      <c r="E33" s="216">
        <f>ROUND(+C33*D33,0)</f>
        <v>0</v>
      </c>
      <c r="F33" s="84"/>
    </row>
    <row r="34" spans="1:6" s="82" customFormat="1" ht="17.100000000000001" customHeight="1" x14ac:dyDescent="0.2">
      <c r="A34" s="341" t="s">
        <v>76</v>
      </c>
      <c r="B34" s="342"/>
      <c r="C34" s="205"/>
      <c r="D34" s="206"/>
      <c r="E34" s="216">
        <f>ROUND(+C34*D34,0)</f>
        <v>0</v>
      </c>
      <c r="F34" s="84"/>
    </row>
    <row r="35" spans="1:6" s="82" customFormat="1" ht="17.100000000000001" customHeight="1" x14ac:dyDescent="0.2">
      <c r="A35" s="217" t="s">
        <v>101</v>
      </c>
      <c r="B35" s="217"/>
      <c r="C35" s="213">
        <f>SUM(C33:C34)</f>
        <v>0</v>
      </c>
      <c r="D35" s="208"/>
      <c r="E35" s="213">
        <f>SUM(E33:E34)</f>
        <v>0</v>
      </c>
      <c r="F35" s="84"/>
    </row>
    <row r="36" spans="1:6" s="82" customFormat="1" ht="17.100000000000001" customHeight="1" x14ac:dyDescent="0.2">
      <c r="A36" s="339"/>
      <c r="B36" s="340"/>
      <c r="C36" s="214"/>
      <c r="D36" s="203"/>
      <c r="E36" s="214"/>
      <c r="F36" s="84"/>
    </row>
    <row r="37" spans="1:6" s="82" customFormat="1" ht="17.100000000000001" customHeight="1" x14ac:dyDescent="0.2">
      <c r="A37" s="335"/>
      <c r="B37" s="336"/>
      <c r="C37" s="205"/>
      <c r="D37" s="219"/>
      <c r="E37" s="207">
        <f t="shared" ref="E37:E44" si="1">ROUND(+C37*D37,0)</f>
        <v>0</v>
      </c>
      <c r="F37" s="84"/>
    </row>
    <row r="38" spans="1:6" s="82" customFormat="1" ht="17.100000000000001" customHeight="1" x14ac:dyDescent="0.2">
      <c r="A38" s="335"/>
      <c r="B38" s="336"/>
      <c r="C38" s="205"/>
      <c r="D38" s="219"/>
      <c r="E38" s="207">
        <f>ROUND(+C38*D38,0)</f>
        <v>0</v>
      </c>
      <c r="F38" s="84"/>
    </row>
    <row r="39" spans="1:6" s="82" customFormat="1" ht="17.100000000000001" customHeight="1" x14ac:dyDescent="0.2">
      <c r="A39" s="335"/>
      <c r="B39" s="336"/>
      <c r="C39" s="205"/>
      <c r="D39" s="206"/>
      <c r="E39" s="207">
        <f t="shared" si="1"/>
        <v>0</v>
      </c>
      <c r="F39" s="84"/>
    </row>
    <row r="40" spans="1:6" s="82" customFormat="1" ht="17.100000000000001" customHeight="1" x14ac:dyDescent="0.2">
      <c r="A40" s="335"/>
      <c r="B40" s="336"/>
      <c r="C40" s="205"/>
      <c r="D40" s="206"/>
      <c r="E40" s="207">
        <f t="shared" si="1"/>
        <v>0</v>
      </c>
      <c r="F40" s="84"/>
    </row>
    <row r="41" spans="1:6" s="82" customFormat="1" ht="17.100000000000001" customHeight="1" x14ac:dyDescent="0.2">
      <c r="A41" s="335"/>
      <c r="B41" s="336"/>
      <c r="C41" s="205"/>
      <c r="D41" s="206"/>
      <c r="E41" s="207">
        <f t="shared" si="1"/>
        <v>0</v>
      </c>
      <c r="F41" s="84"/>
    </row>
    <row r="42" spans="1:6" s="82" customFormat="1" ht="17.100000000000001" customHeight="1" x14ac:dyDescent="0.2">
      <c r="A42" s="335"/>
      <c r="B42" s="336"/>
      <c r="C42" s="205"/>
      <c r="D42" s="206"/>
      <c r="E42" s="207">
        <f t="shared" si="1"/>
        <v>0</v>
      </c>
      <c r="F42" s="84"/>
    </row>
    <row r="43" spans="1:6" s="82" customFormat="1" ht="17.100000000000001" customHeight="1" x14ac:dyDescent="0.2">
      <c r="A43" s="335"/>
      <c r="B43" s="336"/>
      <c r="C43" s="205"/>
      <c r="D43" s="206"/>
      <c r="E43" s="207">
        <f t="shared" si="1"/>
        <v>0</v>
      </c>
      <c r="F43" s="84"/>
    </row>
    <row r="44" spans="1:6" s="82" customFormat="1" ht="17.100000000000001" customHeight="1" x14ac:dyDescent="0.2">
      <c r="A44" s="335"/>
      <c r="B44" s="336"/>
      <c r="C44" s="205"/>
      <c r="D44" s="206"/>
      <c r="E44" s="207">
        <f t="shared" si="1"/>
        <v>0</v>
      </c>
      <c r="F44" s="84"/>
    </row>
    <row r="45" spans="1:6" s="82" customFormat="1" ht="17.100000000000001" customHeight="1" x14ac:dyDescent="0.2">
      <c r="A45" s="217" t="s">
        <v>102</v>
      </c>
      <c r="B45" s="217"/>
      <c r="C45" s="209">
        <f>SUM(C37:C44)</f>
        <v>0</v>
      </c>
      <c r="D45" s="200"/>
      <c r="E45" s="209">
        <f>SUM(E37:E44)</f>
        <v>0</v>
      </c>
      <c r="F45" s="84"/>
    </row>
    <row r="46" spans="1:6" s="82" customFormat="1" ht="17.100000000000001" customHeight="1" x14ac:dyDescent="0.2">
      <c r="A46" s="339"/>
      <c r="B46" s="340"/>
      <c r="C46" s="214"/>
      <c r="D46" s="203"/>
      <c r="E46" s="214"/>
      <c r="F46" s="84"/>
    </row>
    <row r="47" spans="1:6" s="82" customFormat="1" ht="17.100000000000001" customHeight="1" x14ac:dyDescent="0.2">
      <c r="A47" s="335"/>
      <c r="B47" s="336"/>
      <c r="C47" s="205"/>
      <c r="D47" s="206"/>
      <c r="E47" s="207">
        <f>ROUND(+C47*D47,0)</f>
        <v>0</v>
      </c>
      <c r="F47" s="84"/>
    </row>
    <row r="48" spans="1:6" s="82" customFormat="1" ht="17.100000000000001" customHeight="1" x14ac:dyDescent="0.2">
      <c r="A48" s="335"/>
      <c r="B48" s="336"/>
      <c r="C48" s="205"/>
      <c r="D48" s="206"/>
      <c r="E48" s="207">
        <f>ROUND(+C48*D48,0)</f>
        <v>0</v>
      </c>
      <c r="F48" s="84"/>
    </row>
    <row r="49" spans="1:9" s="82" customFormat="1" ht="17.100000000000001" customHeight="1" x14ac:dyDescent="0.2">
      <c r="A49" s="335"/>
      <c r="B49" s="336"/>
      <c r="C49" s="205"/>
      <c r="D49" s="206"/>
      <c r="E49" s="207">
        <f>ROUND(+C49*D49,0)</f>
        <v>0</v>
      </c>
      <c r="F49" s="84"/>
    </row>
    <row r="50" spans="1:9" s="82" customFormat="1" ht="17.100000000000001" customHeight="1" x14ac:dyDescent="0.2">
      <c r="A50" s="220" t="s">
        <v>103</v>
      </c>
      <c r="B50" s="217"/>
      <c r="C50" s="209">
        <f>SUM(C47:C49)</f>
        <v>0</v>
      </c>
      <c r="D50" s="200"/>
      <c r="E50" s="209">
        <f>SUM(E47:E49)</f>
        <v>0</v>
      </c>
      <c r="F50" s="84"/>
    </row>
    <row r="51" spans="1:9" s="82" customFormat="1" ht="17.100000000000001" customHeight="1" x14ac:dyDescent="0.2">
      <c r="A51" s="203"/>
      <c r="B51" s="203"/>
      <c r="C51" s="214"/>
      <c r="D51" s="203"/>
      <c r="E51" s="214"/>
      <c r="F51" s="84"/>
    </row>
    <row r="52" spans="1:9" s="82" customFormat="1" ht="17.100000000000001" customHeight="1" x14ac:dyDescent="0.2">
      <c r="A52" s="208" t="s">
        <v>104</v>
      </c>
      <c r="B52" s="208"/>
      <c r="C52" s="213">
        <f>+C26+C31+C35+C45+C50</f>
        <v>0</v>
      </c>
      <c r="D52" s="208"/>
      <c r="E52" s="213">
        <f>+E26+E31+E35+E45+E50</f>
        <v>0</v>
      </c>
      <c r="F52" s="84"/>
    </row>
    <row r="53" spans="1:9" s="82" customFormat="1" ht="17.100000000000001" customHeight="1" x14ac:dyDescent="0.2">
      <c r="A53" s="208" t="s">
        <v>105</v>
      </c>
      <c r="B53" s="208"/>
      <c r="C53" s="213">
        <f>+C21+C52</f>
        <v>0</v>
      </c>
      <c r="D53" s="208"/>
      <c r="E53" s="213" t="e">
        <f>+E21+E52</f>
        <v>#DIV/0!</v>
      </c>
      <c r="F53" s="84"/>
    </row>
    <row r="54" spans="1:9" s="82" customFormat="1" ht="17.100000000000001" customHeight="1" x14ac:dyDescent="0.2">
      <c r="A54" s="221" t="s">
        <v>106</v>
      </c>
      <c r="B54" s="221"/>
      <c r="C54" s="205"/>
      <c r="D54" s="222">
        <v>1</v>
      </c>
      <c r="E54" s="216">
        <f>ROUND(+C54*D54,0)</f>
        <v>0</v>
      </c>
      <c r="F54" s="84"/>
    </row>
    <row r="55" spans="1:9" s="82" customFormat="1" ht="17.100000000000001" customHeight="1" x14ac:dyDescent="0.2">
      <c r="A55" s="208" t="s">
        <v>107</v>
      </c>
      <c r="B55" s="208"/>
      <c r="C55" s="213">
        <f>+C53+C54</f>
        <v>0</v>
      </c>
      <c r="D55" s="223" t="e">
        <f>E55/C55</f>
        <v>#DIV/0!</v>
      </c>
      <c r="E55" s="213" t="e">
        <f>+E53+E54</f>
        <v>#DIV/0!</v>
      </c>
      <c r="F55" s="84"/>
    </row>
    <row r="56" spans="1:9" x14ac:dyDescent="0.2">
      <c r="A56" s="203"/>
      <c r="B56" s="203"/>
      <c r="C56" s="203"/>
      <c r="D56" s="203"/>
      <c r="E56" s="203"/>
      <c r="F56" s="82"/>
    </row>
    <row r="57" spans="1:9" s="226" customFormat="1" x14ac:dyDescent="0.2">
      <c r="A57" s="224"/>
      <c r="B57" s="224"/>
      <c r="C57" s="224"/>
      <c r="D57" s="224"/>
      <c r="E57" s="224"/>
      <c r="F57" s="225"/>
    </row>
    <row r="58" spans="1:9" s="226" customFormat="1" x14ac:dyDescent="0.2">
      <c r="A58" s="224"/>
      <c r="B58" s="224"/>
      <c r="C58" s="224"/>
      <c r="D58" s="224"/>
      <c r="E58" s="224"/>
      <c r="F58" s="225"/>
    </row>
    <row r="59" spans="1:9" s="226" customFormat="1" x14ac:dyDescent="0.2">
      <c r="A59" s="224"/>
      <c r="B59" s="224"/>
      <c r="C59" s="227" t="s">
        <v>127</v>
      </c>
      <c r="D59" s="208"/>
      <c r="E59" s="228" t="e">
        <f>(+C53-C31-E53+E31)*10%</f>
        <v>#DIV/0!</v>
      </c>
      <c r="F59" s="225"/>
      <c r="I59" s="229"/>
    </row>
    <row r="60" spans="1:9" s="226" customFormat="1" x14ac:dyDescent="0.2">
      <c r="A60" s="224"/>
      <c r="B60" s="224"/>
      <c r="C60" s="215" t="s">
        <v>128</v>
      </c>
      <c r="D60" s="215"/>
      <c r="E60" s="230">
        <f>C54</f>
        <v>0</v>
      </c>
      <c r="F60" s="225"/>
    </row>
    <row r="61" spans="1:9" s="226" customFormat="1" x14ac:dyDescent="0.2">
      <c r="A61" s="215" t="s">
        <v>129</v>
      </c>
      <c r="B61" s="215"/>
      <c r="C61" s="231"/>
      <c r="D61" s="231"/>
      <c r="E61" s="232" t="e">
        <f>IF(E60-E59&lt;=0,0,(E60-E59))</f>
        <v>#DIV/0!</v>
      </c>
      <c r="F61" s="225"/>
    </row>
    <row r="62" spans="1:9" s="237" customFormat="1" x14ac:dyDescent="0.2">
      <c r="A62" s="233"/>
      <c r="B62" s="233"/>
      <c r="C62" s="234"/>
      <c r="D62" s="234"/>
      <c r="E62" s="235"/>
      <c r="F62" s="236"/>
    </row>
    <row r="63" spans="1:9" s="237" customFormat="1" x14ac:dyDescent="0.2">
      <c r="A63" s="233"/>
      <c r="B63" s="233"/>
      <c r="C63" s="234"/>
      <c r="D63" s="234"/>
      <c r="E63" s="235"/>
      <c r="F63" s="236"/>
    </row>
    <row r="64" spans="1:9" s="226" customFormat="1" x14ac:dyDescent="0.2">
      <c r="A64" s="224"/>
      <c r="B64" s="224"/>
      <c r="C64" s="227" t="s">
        <v>138</v>
      </c>
      <c r="D64" s="208"/>
      <c r="E64" s="228">
        <f>C55*11%</f>
        <v>0</v>
      </c>
      <c r="F64" s="225"/>
    </row>
    <row r="65" spans="1:6" s="226" customFormat="1" x14ac:dyDescent="0.2">
      <c r="A65" s="224"/>
      <c r="B65" s="224"/>
      <c r="C65" s="215" t="s">
        <v>108</v>
      </c>
      <c r="D65" s="215"/>
      <c r="E65" s="216" t="e">
        <f>+E55</f>
        <v>#DIV/0!</v>
      </c>
      <c r="F65" s="225"/>
    </row>
    <row r="66" spans="1:6" s="226" customFormat="1" x14ac:dyDescent="0.2">
      <c r="A66" s="215" t="s">
        <v>139</v>
      </c>
      <c r="B66" s="215"/>
      <c r="C66" s="238"/>
      <c r="D66" s="238"/>
      <c r="E66" s="232" t="e">
        <f>IF(E65-E64&lt;=0,0,(E65-E64))</f>
        <v>#DIV/0!</v>
      </c>
      <c r="F66" s="225"/>
    </row>
    <row r="67" spans="1:6" s="237" customFormat="1" x14ac:dyDescent="0.2">
      <c r="A67" s="233"/>
      <c r="B67" s="233"/>
      <c r="C67" s="234"/>
      <c r="D67" s="234"/>
      <c r="E67" s="235"/>
      <c r="F67" s="236"/>
    </row>
    <row r="68" spans="1:6" s="226" customFormat="1" x14ac:dyDescent="0.2">
      <c r="A68" s="215" t="s">
        <v>109</v>
      </c>
      <c r="B68" s="215"/>
      <c r="C68" s="239"/>
      <c r="D68" s="239"/>
      <c r="E68" s="224"/>
      <c r="F68" s="225"/>
    </row>
    <row r="69" spans="1:6" s="226" customFormat="1" x14ac:dyDescent="0.2">
      <c r="A69" s="224"/>
      <c r="B69" s="224"/>
      <c r="C69" s="224"/>
      <c r="D69" s="224"/>
      <c r="E69" s="224"/>
      <c r="F69" s="225"/>
    </row>
    <row r="70" spans="1:6" s="226" customFormat="1" x14ac:dyDescent="0.2"/>
    <row r="71" spans="1:6" s="226" customFormat="1" ht="13.5" hidden="1" thickBot="1" x14ac:dyDescent="0.25"/>
    <row r="72" spans="1:6" s="226" customFormat="1" ht="13.5" hidden="1" thickBot="1" x14ac:dyDescent="0.25">
      <c r="B72" s="257" t="e">
        <f>IF((E64-E65)&gt;0,E64-E65,0)</f>
        <v>#DIV/0!</v>
      </c>
      <c r="C72" s="229" t="s">
        <v>140</v>
      </c>
    </row>
    <row r="73" spans="1:6" s="226" customFormat="1" ht="13.5" hidden="1" thickBot="1" x14ac:dyDescent="0.25"/>
    <row r="74" spans="1:6" s="226" customFormat="1" ht="13.5" hidden="1" thickBot="1" x14ac:dyDescent="0.25">
      <c r="B74" s="257" t="e">
        <f>IF((E59-E60)&gt;0,E59-E60,0)</f>
        <v>#DIV/0!</v>
      </c>
      <c r="C74" s="229" t="s">
        <v>137</v>
      </c>
    </row>
    <row r="75" spans="1:6" s="226" customFormat="1" x14ac:dyDescent="0.2"/>
  </sheetData>
  <mergeCells count="32">
    <mergeCell ref="A1:B1"/>
    <mergeCell ref="C1:E1"/>
    <mergeCell ref="A39:B39"/>
    <mergeCell ref="A40:B40"/>
    <mergeCell ref="A42:B42"/>
    <mergeCell ref="A27:B27"/>
    <mergeCell ref="A10:B10"/>
    <mergeCell ref="A11:B11"/>
    <mergeCell ref="A12:B12"/>
    <mergeCell ref="A13:B13"/>
    <mergeCell ref="A14:B14"/>
    <mergeCell ref="A18:B18"/>
    <mergeCell ref="A15:B15"/>
    <mergeCell ref="A16:B16"/>
    <mergeCell ref="A17:B17"/>
    <mergeCell ref="A22:B22"/>
    <mergeCell ref="A48:B48"/>
    <mergeCell ref="A49:B49"/>
    <mergeCell ref="A38:B38"/>
    <mergeCell ref="A28:B28"/>
    <mergeCell ref="A29:B29"/>
    <mergeCell ref="A30:B30"/>
    <mergeCell ref="A32:B32"/>
    <mergeCell ref="A33:B33"/>
    <mergeCell ref="A34:B34"/>
    <mergeCell ref="A36:B36"/>
    <mergeCell ref="A37:B37"/>
    <mergeCell ref="A43:B43"/>
    <mergeCell ref="A44:B44"/>
    <mergeCell ref="A41:B41"/>
    <mergeCell ref="A46:B46"/>
    <mergeCell ref="A47:B47"/>
  </mergeCells>
  <dataValidations count="3">
    <dataValidation allowBlank="1" showInputMessage="1" showErrorMessage="1" promptTitle="adminstrative cost" prompt="please ensure administrative % is not greater than 12% (see maximum administrative amount below)" sqref="D55 IZ55 SV55 ACR55 AMN55 AWJ55 BGF55 BQB55 BZX55 CJT55 CTP55 DDL55 DNH55 DXD55 EGZ55 EQV55 FAR55 FKN55 FUJ55 GEF55 GOB55 GXX55 HHT55 HRP55 IBL55 ILH55 IVD55 JEZ55 JOV55 JYR55 KIN55 KSJ55 LCF55 LMB55 LVX55 MFT55 MPP55 MZL55 NJH55 NTD55 OCZ55 OMV55 OWR55 PGN55 PQJ55 QAF55 QKB55 QTX55 RDT55 RNP55 RXL55 SHH55 SRD55 TAZ55 TKV55 TUR55 UEN55 UOJ55 UYF55 VIB55 VRX55 WBT55 WLP55 WVL55 D65591 IZ65591 SV65591 ACR65591 AMN65591 AWJ65591 BGF65591 BQB65591 BZX65591 CJT65591 CTP65591 DDL65591 DNH65591 DXD65591 EGZ65591 EQV65591 FAR65591 FKN65591 FUJ65591 GEF65591 GOB65591 GXX65591 HHT65591 HRP65591 IBL65591 ILH65591 IVD65591 JEZ65591 JOV65591 JYR65591 KIN65591 KSJ65591 LCF65591 LMB65591 LVX65591 MFT65591 MPP65591 MZL65591 NJH65591 NTD65591 OCZ65591 OMV65591 OWR65591 PGN65591 PQJ65591 QAF65591 QKB65591 QTX65591 RDT65591 RNP65591 RXL65591 SHH65591 SRD65591 TAZ65591 TKV65591 TUR65591 UEN65591 UOJ65591 UYF65591 VIB65591 VRX65591 WBT65591 WLP65591 WVL65591 D131127 IZ131127 SV131127 ACR131127 AMN131127 AWJ131127 BGF131127 BQB131127 BZX131127 CJT131127 CTP131127 DDL131127 DNH131127 DXD131127 EGZ131127 EQV131127 FAR131127 FKN131127 FUJ131127 GEF131127 GOB131127 GXX131127 HHT131127 HRP131127 IBL131127 ILH131127 IVD131127 JEZ131127 JOV131127 JYR131127 KIN131127 KSJ131127 LCF131127 LMB131127 LVX131127 MFT131127 MPP131127 MZL131127 NJH131127 NTD131127 OCZ131127 OMV131127 OWR131127 PGN131127 PQJ131127 QAF131127 QKB131127 QTX131127 RDT131127 RNP131127 RXL131127 SHH131127 SRD131127 TAZ131127 TKV131127 TUR131127 UEN131127 UOJ131127 UYF131127 VIB131127 VRX131127 WBT131127 WLP131127 WVL131127 D196663 IZ196663 SV196663 ACR196663 AMN196663 AWJ196663 BGF196663 BQB196663 BZX196663 CJT196663 CTP196663 DDL196663 DNH196663 DXD196663 EGZ196663 EQV196663 FAR196663 FKN196663 FUJ196663 GEF196663 GOB196663 GXX196663 HHT196663 HRP196663 IBL196663 ILH196663 IVD196663 JEZ196663 JOV196663 JYR196663 KIN196663 KSJ196663 LCF196663 LMB196663 LVX196663 MFT196663 MPP196663 MZL196663 NJH196663 NTD196663 OCZ196663 OMV196663 OWR196663 PGN196663 PQJ196663 QAF196663 QKB196663 QTX196663 RDT196663 RNP196663 RXL196663 SHH196663 SRD196663 TAZ196663 TKV196663 TUR196663 UEN196663 UOJ196663 UYF196663 VIB196663 VRX196663 WBT196663 WLP196663 WVL196663 D262199 IZ262199 SV262199 ACR262199 AMN262199 AWJ262199 BGF262199 BQB262199 BZX262199 CJT262199 CTP262199 DDL262199 DNH262199 DXD262199 EGZ262199 EQV262199 FAR262199 FKN262199 FUJ262199 GEF262199 GOB262199 GXX262199 HHT262199 HRP262199 IBL262199 ILH262199 IVD262199 JEZ262199 JOV262199 JYR262199 KIN262199 KSJ262199 LCF262199 LMB262199 LVX262199 MFT262199 MPP262199 MZL262199 NJH262199 NTD262199 OCZ262199 OMV262199 OWR262199 PGN262199 PQJ262199 QAF262199 QKB262199 QTX262199 RDT262199 RNP262199 RXL262199 SHH262199 SRD262199 TAZ262199 TKV262199 TUR262199 UEN262199 UOJ262199 UYF262199 VIB262199 VRX262199 WBT262199 WLP262199 WVL262199 D327735 IZ327735 SV327735 ACR327735 AMN327735 AWJ327735 BGF327735 BQB327735 BZX327735 CJT327735 CTP327735 DDL327735 DNH327735 DXD327735 EGZ327735 EQV327735 FAR327735 FKN327735 FUJ327735 GEF327735 GOB327735 GXX327735 HHT327735 HRP327735 IBL327735 ILH327735 IVD327735 JEZ327735 JOV327735 JYR327735 KIN327735 KSJ327735 LCF327735 LMB327735 LVX327735 MFT327735 MPP327735 MZL327735 NJH327735 NTD327735 OCZ327735 OMV327735 OWR327735 PGN327735 PQJ327735 QAF327735 QKB327735 QTX327735 RDT327735 RNP327735 RXL327735 SHH327735 SRD327735 TAZ327735 TKV327735 TUR327735 UEN327735 UOJ327735 UYF327735 VIB327735 VRX327735 WBT327735 WLP327735 WVL327735 D393271 IZ393271 SV393271 ACR393271 AMN393271 AWJ393271 BGF393271 BQB393271 BZX393271 CJT393271 CTP393271 DDL393271 DNH393271 DXD393271 EGZ393271 EQV393271 FAR393271 FKN393271 FUJ393271 GEF393271 GOB393271 GXX393271 HHT393271 HRP393271 IBL393271 ILH393271 IVD393271 JEZ393271 JOV393271 JYR393271 KIN393271 KSJ393271 LCF393271 LMB393271 LVX393271 MFT393271 MPP393271 MZL393271 NJH393271 NTD393271 OCZ393271 OMV393271 OWR393271 PGN393271 PQJ393271 QAF393271 QKB393271 QTX393271 RDT393271 RNP393271 RXL393271 SHH393271 SRD393271 TAZ393271 TKV393271 TUR393271 UEN393271 UOJ393271 UYF393271 VIB393271 VRX393271 WBT393271 WLP393271 WVL393271 D458807 IZ458807 SV458807 ACR458807 AMN458807 AWJ458807 BGF458807 BQB458807 BZX458807 CJT458807 CTP458807 DDL458807 DNH458807 DXD458807 EGZ458807 EQV458807 FAR458807 FKN458807 FUJ458807 GEF458807 GOB458807 GXX458807 HHT458807 HRP458807 IBL458807 ILH458807 IVD458807 JEZ458807 JOV458807 JYR458807 KIN458807 KSJ458807 LCF458807 LMB458807 LVX458807 MFT458807 MPP458807 MZL458807 NJH458807 NTD458807 OCZ458807 OMV458807 OWR458807 PGN458807 PQJ458807 QAF458807 QKB458807 QTX458807 RDT458807 RNP458807 RXL458807 SHH458807 SRD458807 TAZ458807 TKV458807 TUR458807 UEN458807 UOJ458807 UYF458807 VIB458807 VRX458807 WBT458807 WLP458807 WVL458807 D524343 IZ524343 SV524343 ACR524343 AMN524343 AWJ524343 BGF524343 BQB524343 BZX524343 CJT524343 CTP524343 DDL524343 DNH524343 DXD524343 EGZ524343 EQV524343 FAR524343 FKN524343 FUJ524343 GEF524343 GOB524343 GXX524343 HHT524343 HRP524343 IBL524343 ILH524343 IVD524343 JEZ524343 JOV524343 JYR524343 KIN524343 KSJ524343 LCF524343 LMB524343 LVX524343 MFT524343 MPP524343 MZL524343 NJH524343 NTD524343 OCZ524343 OMV524343 OWR524343 PGN524343 PQJ524343 QAF524343 QKB524343 QTX524343 RDT524343 RNP524343 RXL524343 SHH524343 SRD524343 TAZ524343 TKV524343 TUR524343 UEN524343 UOJ524343 UYF524343 VIB524343 VRX524343 WBT524343 WLP524343 WVL524343 D589879 IZ589879 SV589879 ACR589879 AMN589879 AWJ589879 BGF589879 BQB589879 BZX589879 CJT589879 CTP589879 DDL589879 DNH589879 DXD589879 EGZ589879 EQV589879 FAR589879 FKN589879 FUJ589879 GEF589879 GOB589879 GXX589879 HHT589879 HRP589879 IBL589879 ILH589879 IVD589879 JEZ589879 JOV589879 JYR589879 KIN589879 KSJ589879 LCF589879 LMB589879 LVX589879 MFT589879 MPP589879 MZL589879 NJH589879 NTD589879 OCZ589879 OMV589879 OWR589879 PGN589879 PQJ589879 QAF589879 QKB589879 QTX589879 RDT589879 RNP589879 RXL589879 SHH589879 SRD589879 TAZ589879 TKV589879 TUR589879 UEN589879 UOJ589879 UYF589879 VIB589879 VRX589879 WBT589879 WLP589879 WVL589879 D655415 IZ655415 SV655415 ACR655415 AMN655415 AWJ655415 BGF655415 BQB655415 BZX655415 CJT655415 CTP655415 DDL655415 DNH655415 DXD655415 EGZ655415 EQV655415 FAR655415 FKN655415 FUJ655415 GEF655415 GOB655415 GXX655415 HHT655415 HRP655415 IBL655415 ILH655415 IVD655415 JEZ655415 JOV655415 JYR655415 KIN655415 KSJ655415 LCF655415 LMB655415 LVX655415 MFT655415 MPP655415 MZL655415 NJH655415 NTD655415 OCZ655415 OMV655415 OWR655415 PGN655415 PQJ655415 QAF655415 QKB655415 QTX655415 RDT655415 RNP655415 RXL655415 SHH655415 SRD655415 TAZ655415 TKV655415 TUR655415 UEN655415 UOJ655415 UYF655415 VIB655415 VRX655415 WBT655415 WLP655415 WVL655415 D720951 IZ720951 SV720951 ACR720951 AMN720951 AWJ720951 BGF720951 BQB720951 BZX720951 CJT720951 CTP720951 DDL720951 DNH720951 DXD720951 EGZ720951 EQV720951 FAR720951 FKN720951 FUJ720951 GEF720951 GOB720951 GXX720951 HHT720951 HRP720951 IBL720951 ILH720951 IVD720951 JEZ720951 JOV720951 JYR720951 KIN720951 KSJ720951 LCF720951 LMB720951 LVX720951 MFT720951 MPP720951 MZL720951 NJH720951 NTD720951 OCZ720951 OMV720951 OWR720951 PGN720951 PQJ720951 QAF720951 QKB720951 QTX720951 RDT720951 RNP720951 RXL720951 SHH720951 SRD720951 TAZ720951 TKV720951 TUR720951 UEN720951 UOJ720951 UYF720951 VIB720951 VRX720951 WBT720951 WLP720951 WVL720951 D786487 IZ786487 SV786487 ACR786487 AMN786487 AWJ786487 BGF786487 BQB786487 BZX786487 CJT786487 CTP786487 DDL786487 DNH786487 DXD786487 EGZ786487 EQV786487 FAR786487 FKN786487 FUJ786487 GEF786487 GOB786487 GXX786487 HHT786487 HRP786487 IBL786487 ILH786487 IVD786487 JEZ786487 JOV786487 JYR786487 KIN786487 KSJ786487 LCF786487 LMB786487 LVX786487 MFT786487 MPP786487 MZL786487 NJH786487 NTD786487 OCZ786487 OMV786487 OWR786487 PGN786487 PQJ786487 QAF786487 QKB786487 QTX786487 RDT786487 RNP786487 RXL786487 SHH786487 SRD786487 TAZ786487 TKV786487 TUR786487 UEN786487 UOJ786487 UYF786487 VIB786487 VRX786487 WBT786487 WLP786487 WVL786487 D852023 IZ852023 SV852023 ACR852023 AMN852023 AWJ852023 BGF852023 BQB852023 BZX852023 CJT852023 CTP852023 DDL852023 DNH852023 DXD852023 EGZ852023 EQV852023 FAR852023 FKN852023 FUJ852023 GEF852023 GOB852023 GXX852023 HHT852023 HRP852023 IBL852023 ILH852023 IVD852023 JEZ852023 JOV852023 JYR852023 KIN852023 KSJ852023 LCF852023 LMB852023 LVX852023 MFT852023 MPP852023 MZL852023 NJH852023 NTD852023 OCZ852023 OMV852023 OWR852023 PGN852023 PQJ852023 QAF852023 QKB852023 QTX852023 RDT852023 RNP852023 RXL852023 SHH852023 SRD852023 TAZ852023 TKV852023 TUR852023 UEN852023 UOJ852023 UYF852023 VIB852023 VRX852023 WBT852023 WLP852023 WVL852023 D917559 IZ917559 SV917559 ACR917559 AMN917559 AWJ917559 BGF917559 BQB917559 BZX917559 CJT917559 CTP917559 DDL917559 DNH917559 DXD917559 EGZ917559 EQV917559 FAR917559 FKN917559 FUJ917559 GEF917559 GOB917559 GXX917559 HHT917559 HRP917559 IBL917559 ILH917559 IVD917559 JEZ917559 JOV917559 JYR917559 KIN917559 KSJ917559 LCF917559 LMB917559 LVX917559 MFT917559 MPP917559 MZL917559 NJH917559 NTD917559 OCZ917559 OMV917559 OWR917559 PGN917559 PQJ917559 QAF917559 QKB917559 QTX917559 RDT917559 RNP917559 RXL917559 SHH917559 SRD917559 TAZ917559 TKV917559 TUR917559 UEN917559 UOJ917559 UYF917559 VIB917559 VRX917559 WBT917559 WLP917559 WVL917559 D983095 IZ983095 SV983095 ACR983095 AMN983095 AWJ983095 BGF983095 BQB983095 BZX983095 CJT983095 CTP983095 DDL983095 DNH983095 DXD983095 EGZ983095 EQV983095 FAR983095 FKN983095 FUJ983095 GEF983095 GOB983095 GXX983095 HHT983095 HRP983095 IBL983095 ILH983095 IVD983095 JEZ983095 JOV983095 JYR983095 KIN983095 KSJ983095 LCF983095 LMB983095 LVX983095 MFT983095 MPP983095 MZL983095 NJH983095 NTD983095 OCZ983095 OMV983095 OWR983095 PGN983095 PQJ983095 QAF983095 QKB983095 QTX983095 RDT983095 RNP983095 RXL983095 SHH983095 SRD983095 TAZ983095 TKV983095 TUR983095 UEN983095 UOJ983095 UYF983095 VIB983095 VRX983095 WBT983095 WLP983095 WVL983095"/>
    <dataValidation allowBlank="1" showInputMessage="1" showErrorMessage="1" promptTitle="10% De Minimis Rate" prompt="Total budget amount less total equipment less total administrative cost for total direct cost plus total equipment administrative cost" sqref="C59 IY59 SU59 ACQ59 AMM59 AWI59 BGE59 BQA59 BZW59 CJS59 CTO59 DDK59 DNG59 DXC59 EGY59 EQU59 FAQ59 FKM59 FUI59 GEE59 GOA59 GXW59 HHS59 HRO59 IBK59 ILG59 IVC59 JEY59 JOU59 JYQ59 KIM59 KSI59 LCE59 LMA59 LVW59 MFS59 MPO59 MZK59 NJG59 NTC59 OCY59 OMU59 OWQ59 PGM59 PQI59 QAE59 QKA59 QTW59 RDS59 RNO59 RXK59 SHG59 SRC59 TAY59 TKU59 TUQ59 UEM59 UOI59 UYE59 VIA59 VRW59 WBS59 WLO59 WVK59 C65595 IY65595 SU65595 ACQ65595 AMM65595 AWI65595 BGE65595 BQA65595 BZW65595 CJS65595 CTO65595 DDK65595 DNG65595 DXC65595 EGY65595 EQU65595 FAQ65595 FKM65595 FUI65595 GEE65595 GOA65595 GXW65595 HHS65595 HRO65595 IBK65595 ILG65595 IVC65595 JEY65595 JOU65595 JYQ65595 KIM65595 KSI65595 LCE65595 LMA65595 LVW65595 MFS65595 MPO65595 MZK65595 NJG65595 NTC65595 OCY65595 OMU65595 OWQ65595 PGM65595 PQI65595 QAE65595 QKA65595 QTW65595 RDS65595 RNO65595 RXK65595 SHG65595 SRC65595 TAY65595 TKU65595 TUQ65595 UEM65595 UOI65595 UYE65595 VIA65595 VRW65595 WBS65595 WLO65595 WVK65595 C131131 IY131131 SU131131 ACQ131131 AMM131131 AWI131131 BGE131131 BQA131131 BZW131131 CJS131131 CTO131131 DDK131131 DNG131131 DXC131131 EGY131131 EQU131131 FAQ131131 FKM131131 FUI131131 GEE131131 GOA131131 GXW131131 HHS131131 HRO131131 IBK131131 ILG131131 IVC131131 JEY131131 JOU131131 JYQ131131 KIM131131 KSI131131 LCE131131 LMA131131 LVW131131 MFS131131 MPO131131 MZK131131 NJG131131 NTC131131 OCY131131 OMU131131 OWQ131131 PGM131131 PQI131131 QAE131131 QKA131131 QTW131131 RDS131131 RNO131131 RXK131131 SHG131131 SRC131131 TAY131131 TKU131131 TUQ131131 UEM131131 UOI131131 UYE131131 VIA131131 VRW131131 WBS131131 WLO131131 WVK131131 C196667 IY196667 SU196667 ACQ196667 AMM196667 AWI196667 BGE196667 BQA196667 BZW196667 CJS196667 CTO196667 DDK196667 DNG196667 DXC196667 EGY196667 EQU196667 FAQ196667 FKM196667 FUI196667 GEE196667 GOA196667 GXW196667 HHS196667 HRO196667 IBK196667 ILG196667 IVC196667 JEY196667 JOU196667 JYQ196667 KIM196667 KSI196667 LCE196667 LMA196667 LVW196667 MFS196667 MPO196667 MZK196667 NJG196667 NTC196667 OCY196667 OMU196667 OWQ196667 PGM196667 PQI196667 QAE196667 QKA196667 QTW196667 RDS196667 RNO196667 RXK196667 SHG196667 SRC196667 TAY196667 TKU196667 TUQ196667 UEM196667 UOI196667 UYE196667 VIA196667 VRW196667 WBS196667 WLO196667 WVK196667 C262203 IY262203 SU262203 ACQ262203 AMM262203 AWI262203 BGE262203 BQA262203 BZW262203 CJS262203 CTO262203 DDK262203 DNG262203 DXC262203 EGY262203 EQU262203 FAQ262203 FKM262203 FUI262203 GEE262203 GOA262203 GXW262203 HHS262203 HRO262203 IBK262203 ILG262203 IVC262203 JEY262203 JOU262203 JYQ262203 KIM262203 KSI262203 LCE262203 LMA262203 LVW262203 MFS262203 MPO262203 MZK262203 NJG262203 NTC262203 OCY262203 OMU262203 OWQ262203 PGM262203 PQI262203 QAE262203 QKA262203 QTW262203 RDS262203 RNO262203 RXK262203 SHG262203 SRC262203 TAY262203 TKU262203 TUQ262203 UEM262203 UOI262203 UYE262203 VIA262203 VRW262203 WBS262203 WLO262203 WVK262203 C327739 IY327739 SU327739 ACQ327739 AMM327739 AWI327739 BGE327739 BQA327739 BZW327739 CJS327739 CTO327739 DDK327739 DNG327739 DXC327739 EGY327739 EQU327739 FAQ327739 FKM327739 FUI327739 GEE327739 GOA327739 GXW327739 HHS327739 HRO327739 IBK327739 ILG327739 IVC327739 JEY327739 JOU327739 JYQ327739 KIM327739 KSI327739 LCE327739 LMA327739 LVW327739 MFS327739 MPO327739 MZK327739 NJG327739 NTC327739 OCY327739 OMU327739 OWQ327739 PGM327739 PQI327739 QAE327739 QKA327739 QTW327739 RDS327739 RNO327739 RXK327739 SHG327739 SRC327739 TAY327739 TKU327739 TUQ327739 UEM327739 UOI327739 UYE327739 VIA327739 VRW327739 WBS327739 WLO327739 WVK327739 C393275 IY393275 SU393275 ACQ393275 AMM393275 AWI393275 BGE393275 BQA393275 BZW393275 CJS393275 CTO393275 DDK393275 DNG393275 DXC393275 EGY393275 EQU393275 FAQ393275 FKM393275 FUI393275 GEE393275 GOA393275 GXW393275 HHS393275 HRO393275 IBK393275 ILG393275 IVC393275 JEY393275 JOU393275 JYQ393275 KIM393275 KSI393275 LCE393275 LMA393275 LVW393275 MFS393275 MPO393275 MZK393275 NJG393275 NTC393275 OCY393275 OMU393275 OWQ393275 PGM393275 PQI393275 QAE393275 QKA393275 QTW393275 RDS393275 RNO393275 RXK393275 SHG393275 SRC393275 TAY393275 TKU393275 TUQ393275 UEM393275 UOI393275 UYE393275 VIA393275 VRW393275 WBS393275 WLO393275 WVK393275 C458811 IY458811 SU458811 ACQ458811 AMM458811 AWI458811 BGE458811 BQA458811 BZW458811 CJS458811 CTO458811 DDK458811 DNG458811 DXC458811 EGY458811 EQU458811 FAQ458811 FKM458811 FUI458811 GEE458811 GOA458811 GXW458811 HHS458811 HRO458811 IBK458811 ILG458811 IVC458811 JEY458811 JOU458811 JYQ458811 KIM458811 KSI458811 LCE458811 LMA458811 LVW458811 MFS458811 MPO458811 MZK458811 NJG458811 NTC458811 OCY458811 OMU458811 OWQ458811 PGM458811 PQI458811 QAE458811 QKA458811 QTW458811 RDS458811 RNO458811 RXK458811 SHG458811 SRC458811 TAY458811 TKU458811 TUQ458811 UEM458811 UOI458811 UYE458811 VIA458811 VRW458811 WBS458811 WLO458811 WVK458811 C524347 IY524347 SU524347 ACQ524347 AMM524347 AWI524347 BGE524347 BQA524347 BZW524347 CJS524347 CTO524347 DDK524347 DNG524347 DXC524347 EGY524347 EQU524347 FAQ524347 FKM524347 FUI524347 GEE524347 GOA524347 GXW524347 HHS524347 HRO524347 IBK524347 ILG524347 IVC524347 JEY524347 JOU524347 JYQ524347 KIM524347 KSI524347 LCE524347 LMA524347 LVW524347 MFS524347 MPO524347 MZK524347 NJG524347 NTC524347 OCY524347 OMU524347 OWQ524347 PGM524347 PQI524347 QAE524347 QKA524347 QTW524347 RDS524347 RNO524347 RXK524347 SHG524347 SRC524347 TAY524347 TKU524347 TUQ524347 UEM524347 UOI524347 UYE524347 VIA524347 VRW524347 WBS524347 WLO524347 WVK524347 C589883 IY589883 SU589883 ACQ589883 AMM589883 AWI589883 BGE589883 BQA589883 BZW589883 CJS589883 CTO589883 DDK589883 DNG589883 DXC589883 EGY589883 EQU589883 FAQ589883 FKM589883 FUI589883 GEE589883 GOA589883 GXW589883 HHS589883 HRO589883 IBK589883 ILG589883 IVC589883 JEY589883 JOU589883 JYQ589883 KIM589883 KSI589883 LCE589883 LMA589883 LVW589883 MFS589883 MPO589883 MZK589883 NJG589883 NTC589883 OCY589883 OMU589883 OWQ589883 PGM589883 PQI589883 QAE589883 QKA589883 QTW589883 RDS589883 RNO589883 RXK589883 SHG589883 SRC589883 TAY589883 TKU589883 TUQ589883 UEM589883 UOI589883 UYE589883 VIA589883 VRW589883 WBS589883 WLO589883 WVK589883 C655419 IY655419 SU655419 ACQ655419 AMM655419 AWI655419 BGE655419 BQA655419 BZW655419 CJS655419 CTO655419 DDK655419 DNG655419 DXC655419 EGY655419 EQU655419 FAQ655419 FKM655419 FUI655419 GEE655419 GOA655419 GXW655419 HHS655419 HRO655419 IBK655419 ILG655419 IVC655419 JEY655419 JOU655419 JYQ655419 KIM655419 KSI655419 LCE655419 LMA655419 LVW655419 MFS655419 MPO655419 MZK655419 NJG655419 NTC655419 OCY655419 OMU655419 OWQ655419 PGM655419 PQI655419 QAE655419 QKA655419 QTW655419 RDS655419 RNO655419 RXK655419 SHG655419 SRC655419 TAY655419 TKU655419 TUQ655419 UEM655419 UOI655419 UYE655419 VIA655419 VRW655419 WBS655419 WLO655419 WVK655419 C720955 IY720955 SU720955 ACQ720955 AMM720955 AWI720955 BGE720955 BQA720955 BZW720955 CJS720955 CTO720955 DDK720955 DNG720955 DXC720955 EGY720955 EQU720955 FAQ720955 FKM720955 FUI720955 GEE720955 GOA720955 GXW720955 HHS720955 HRO720955 IBK720955 ILG720955 IVC720955 JEY720955 JOU720955 JYQ720955 KIM720955 KSI720955 LCE720955 LMA720955 LVW720955 MFS720955 MPO720955 MZK720955 NJG720955 NTC720955 OCY720955 OMU720955 OWQ720955 PGM720955 PQI720955 QAE720955 QKA720955 QTW720955 RDS720955 RNO720955 RXK720955 SHG720955 SRC720955 TAY720955 TKU720955 TUQ720955 UEM720955 UOI720955 UYE720955 VIA720955 VRW720955 WBS720955 WLO720955 WVK720955 C786491 IY786491 SU786491 ACQ786491 AMM786491 AWI786491 BGE786491 BQA786491 BZW786491 CJS786491 CTO786491 DDK786491 DNG786491 DXC786491 EGY786491 EQU786491 FAQ786491 FKM786491 FUI786491 GEE786491 GOA786491 GXW786491 HHS786491 HRO786491 IBK786491 ILG786491 IVC786491 JEY786491 JOU786491 JYQ786491 KIM786491 KSI786491 LCE786491 LMA786491 LVW786491 MFS786491 MPO786491 MZK786491 NJG786491 NTC786491 OCY786491 OMU786491 OWQ786491 PGM786491 PQI786491 QAE786491 QKA786491 QTW786491 RDS786491 RNO786491 RXK786491 SHG786491 SRC786491 TAY786491 TKU786491 TUQ786491 UEM786491 UOI786491 UYE786491 VIA786491 VRW786491 WBS786491 WLO786491 WVK786491 C852027 IY852027 SU852027 ACQ852027 AMM852027 AWI852027 BGE852027 BQA852027 BZW852027 CJS852027 CTO852027 DDK852027 DNG852027 DXC852027 EGY852027 EQU852027 FAQ852027 FKM852027 FUI852027 GEE852027 GOA852027 GXW852027 HHS852027 HRO852027 IBK852027 ILG852027 IVC852027 JEY852027 JOU852027 JYQ852027 KIM852027 KSI852027 LCE852027 LMA852027 LVW852027 MFS852027 MPO852027 MZK852027 NJG852027 NTC852027 OCY852027 OMU852027 OWQ852027 PGM852027 PQI852027 QAE852027 QKA852027 QTW852027 RDS852027 RNO852027 RXK852027 SHG852027 SRC852027 TAY852027 TKU852027 TUQ852027 UEM852027 UOI852027 UYE852027 VIA852027 VRW852027 WBS852027 WLO852027 WVK852027 C917563 IY917563 SU917563 ACQ917563 AMM917563 AWI917563 BGE917563 BQA917563 BZW917563 CJS917563 CTO917563 DDK917563 DNG917563 DXC917563 EGY917563 EQU917563 FAQ917563 FKM917563 FUI917563 GEE917563 GOA917563 GXW917563 HHS917563 HRO917563 IBK917563 ILG917563 IVC917563 JEY917563 JOU917563 JYQ917563 KIM917563 KSI917563 LCE917563 LMA917563 LVW917563 MFS917563 MPO917563 MZK917563 NJG917563 NTC917563 OCY917563 OMU917563 OWQ917563 PGM917563 PQI917563 QAE917563 QKA917563 QTW917563 RDS917563 RNO917563 RXK917563 SHG917563 SRC917563 TAY917563 TKU917563 TUQ917563 UEM917563 UOI917563 UYE917563 VIA917563 VRW917563 WBS917563 WLO917563 WVK917563 C983099 IY983099 SU983099 ACQ983099 AMM983099 AWI983099 BGE983099 BQA983099 BZW983099 CJS983099 CTO983099 DDK983099 DNG983099 DXC983099 EGY983099 EQU983099 FAQ983099 FKM983099 FUI983099 GEE983099 GOA983099 GXW983099 HHS983099 HRO983099 IBK983099 ILG983099 IVC983099 JEY983099 JOU983099 JYQ983099 KIM983099 KSI983099 LCE983099 LMA983099 LVW983099 MFS983099 MPO983099 MZK983099 NJG983099 NTC983099 OCY983099 OMU983099 OWQ983099 PGM983099 PQI983099 QAE983099 QKA983099 QTW983099 RDS983099 RNO983099 RXK983099 SHG983099 SRC983099 TAY983099 TKU983099 TUQ983099 UEM983099 UOI983099 UYE983099 VIA983099 VRW983099 WBS983099 WLO983099 WVK983099"/>
    <dataValidation allowBlank="1" showInputMessage="1" showErrorMessage="1" prompt="Available amount for 10% De Minimis Rate" sqref="B74 IX74 ST74 ACP74 AML74 AWH74 BGD74 BPZ74 BZV74 CJR74 CTN74 DDJ74 DNF74 DXB74 EGX74 EQT74 FAP74 FKL74 FUH74 GED74 GNZ74 GXV74 HHR74 HRN74 IBJ74 ILF74 IVB74 JEX74 JOT74 JYP74 KIL74 KSH74 LCD74 LLZ74 LVV74 MFR74 MPN74 MZJ74 NJF74 NTB74 OCX74 OMT74 OWP74 PGL74 PQH74 QAD74 QJZ74 QTV74 RDR74 RNN74 RXJ74 SHF74 SRB74 TAX74 TKT74 TUP74 UEL74 UOH74 UYD74 VHZ74 VRV74 WBR74 WLN74 WVJ74 B65610 IX65610 ST65610 ACP65610 AML65610 AWH65610 BGD65610 BPZ65610 BZV65610 CJR65610 CTN65610 DDJ65610 DNF65610 DXB65610 EGX65610 EQT65610 FAP65610 FKL65610 FUH65610 GED65610 GNZ65610 GXV65610 HHR65610 HRN65610 IBJ65610 ILF65610 IVB65610 JEX65610 JOT65610 JYP65610 KIL65610 KSH65610 LCD65610 LLZ65610 LVV65610 MFR65610 MPN65610 MZJ65610 NJF65610 NTB65610 OCX65610 OMT65610 OWP65610 PGL65610 PQH65610 QAD65610 QJZ65610 QTV65610 RDR65610 RNN65610 RXJ65610 SHF65610 SRB65610 TAX65610 TKT65610 TUP65610 UEL65610 UOH65610 UYD65610 VHZ65610 VRV65610 WBR65610 WLN65610 WVJ65610 B131146 IX131146 ST131146 ACP131146 AML131146 AWH131146 BGD131146 BPZ131146 BZV131146 CJR131146 CTN131146 DDJ131146 DNF131146 DXB131146 EGX131146 EQT131146 FAP131146 FKL131146 FUH131146 GED131146 GNZ131146 GXV131146 HHR131146 HRN131146 IBJ131146 ILF131146 IVB131146 JEX131146 JOT131146 JYP131146 KIL131146 KSH131146 LCD131146 LLZ131146 LVV131146 MFR131146 MPN131146 MZJ131146 NJF131146 NTB131146 OCX131146 OMT131146 OWP131146 PGL131146 PQH131146 QAD131146 QJZ131146 QTV131146 RDR131146 RNN131146 RXJ131146 SHF131146 SRB131146 TAX131146 TKT131146 TUP131146 UEL131146 UOH131146 UYD131146 VHZ131146 VRV131146 WBR131146 WLN131146 WVJ131146 B196682 IX196682 ST196682 ACP196682 AML196682 AWH196682 BGD196682 BPZ196682 BZV196682 CJR196682 CTN196682 DDJ196682 DNF196682 DXB196682 EGX196682 EQT196682 FAP196682 FKL196682 FUH196682 GED196682 GNZ196682 GXV196682 HHR196682 HRN196682 IBJ196682 ILF196682 IVB196682 JEX196682 JOT196682 JYP196682 KIL196682 KSH196682 LCD196682 LLZ196682 LVV196682 MFR196682 MPN196682 MZJ196682 NJF196682 NTB196682 OCX196682 OMT196682 OWP196682 PGL196682 PQH196682 QAD196682 QJZ196682 QTV196682 RDR196682 RNN196682 RXJ196682 SHF196682 SRB196682 TAX196682 TKT196682 TUP196682 UEL196682 UOH196682 UYD196682 VHZ196682 VRV196682 WBR196682 WLN196682 WVJ196682 B262218 IX262218 ST262218 ACP262218 AML262218 AWH262218 BGD262218 BPZ262218 BZV262218 CJR262218 CTN262218 DDJ262218 DNF262218 DXB262218 EGX262218 EQT262218 FAP262218 FKL262218 FUH262218 GED262218 GNZ262218 GXV262218 HHR262218 HRN262218 IBJ262218 ILF262218 IVB262218 JEX262218 JOT262218 JYP262218 KIL262218 KSH262218 LCD262218 LLZ262218 LVV262218 MFR262218 MPN262218 MZJ262218 NJF262218 NTB262218 OCX262218 OMT262218 OWP262218 PGL262218 PQH262218 QAD262218 QJZ262218 QTV262218 RDR262218 RNN262218 RXJ262218 SHF262218 SRB262218 TAX262218 TKT262218 TUP262218 UEL262218 UOH262218 UYD262218 VHZ262218 VRV262218 WBR262218 WLN262218 WVJ262218 B327754 IX327754 ST327754 ACP327754 AML327754 AWH327754 BGD327754 BPZ327754 BZV327754 CJR327754 CTN327754 DDJ327754 DNF327754 DXB327754 EGX327754 EQT327754 FAP327754 FKL327754 FUH327754 GED327754 GNZ327754 GXV327754 HHR327754 HRN327754 IBJ327754 ILF327754 IVB327754 JEX327754 JOT327754 JYP327754 KIL327754 KSH327754 LCD327754 LLZ327754 LVV327754 MFR327754 MPN327754 MZJ327754 NJF327754 NTB327754 OCX327754 OMT327754 OWP327754 PGL327754 PQH327754 QAD327754 QJZ327754 QTV327754 RDR327754 RNN327754 RXJ327754 SHF327754 SRB327754 TAX327754 TKT327754 TUP327754 UEL327754 UOH327754 UYD327754 VHZ327754 VRV327754 WBR327754 WLN327754 WVJ327754 B393290 IX393290 ST393290 ACP393290 AML393290 AWH393290 BGD393290 BPZ393290 BZV393290 CJR393290 CTN393290 DDJ393290 DNF393290 DXB393290 EGX393290 EQT393290 FAP393290 FKL393290 FUH393290 GED393290 GNZ393290 GXV393290 HHR393290 HRN393290 IBJ393290 ILF393290 IVB393290 JEX393290 JOT393290 JYP393290 KIL393290 KSH393290 LCD393290 LLZ393290 LVV393290 MFR393290 MPN393290 MZJ393290 NJF393290 NTB393290 OCX393290 OMT393290 OWP393290 PGL393290 PQH393290 QAD393290 QJZ393290 QTV393290 RDR393290 RNN393290 RXJ393290 SHF393290 SRB393290 TAX393290 TKT393290 TUP393290 UEL393290 UOH393290 UYD393290 VHZ393290 VRV393290 WBR393290 WLN393290 WVJ393290 B458826 IX458826 ST458826 ACP458826 AML458826 AWH458826 BGD458826 BPZ458826 BZV458826 CJR458826 CTN458826 DDJ458826 DNF458826 DXB458826 EGX458826 EQT458826 FAP458826 FKL458826 FUH458826 GED458826 GNZ458826 GXV458826 HHR458826 HRN458826 IBJ458826 ILF458826 IVB458826 JEX458826 JOT458826 JYP458826 KIL458826 KSH458826 LCD458826 LLZ458826 LVV458826 MFR458826 MPN458826 MZJ458826 NJF458826 NTB458826 OCX458826 OMT458826 OWP458826 PGL458826 PQH458826 QAD458826 QJZ458826 QTV458826 RDR458826 RNN458826 RXJ458826 SHF458826 SRB458826 TAX458826 TKT458826 TUP458826 UEL458826 UOH458826 UYD458826 VHZ458826 VRV458826 WBR458826 WLN458826 WVJ458826 B524362 IX524362 ST524362 ACP524362 AML524362 AWH524362 BGD524362 BPZ524362 BZV524362 CJR524362 CTN524362 DDJ524362 DNF524362 DXB524362 EGX524362 EQT524362 FAP524362 FKL524362 FUH524362 GED524362 GNZ524362 GXV524362 HHR524362 HRN524362 IBJ524362 ILF524362 IVB524362 JEX524362 JOT524362 JYP524362 KIL524362 KSH524362 LCD524362 LLZ524362 LVV524362 MFR524362 MPN524362 MZJ524362 NJF524362 NTB524362 OCX524362 OMT524362 OWP524362 PGL524362 PQH524362 QAD524362 QJZ524362 QTV524362 RDR524362 RNN524362 RXJ524362 SHF524362 SRB524362 TAX524362 TKT524362 TUP524362 UEL524362 UOH524362 UYD524362 VHZ524362 VRV524362 WBR524362 WLN524362 WVJ524362 B589898 IX589898 ST589898 ACP589898 AML589898 AWH589898 BGD589898 BPZ589898 BZV589898 CJR589898 CTN589898 DDJ589898 DNF589898 DXB589898 EGX589898 EQT589898 FAP589898 FKL589898 FUH589898 GED589898 GNZ589898 GXV589898 HHR589898 HRN589898 IBJ589898 ILF589898 IVB589898 JEX589898 JOT589898 JYP589898 KIL589898 KSH589898 LCD589898 LLZ589898 LVV589898 MFR589898 MPN589898 MZJ589898 NJF589898 NTB589898 OCX589898 OMT589898 OWP589898 PGL589898 PQH589898 QAD589898 QJZ589898 QTV589898 RDR589898 RNN589898 RXJ589898 SHF589898 SRB589898 TAX589898 TKT589898 TUP589898 UEL589898 UOH589898 UYD589898 VHZ589898 VRV589898 WBR589898 WLN589898 WVJ589898 B655434 IX655434 ST655434 ACP655434 AML655434 AWH655434 BGD655434 BPZ655434 BZV655434 CJR655434 CTN655434 DDJ655434 DNF655434 DXB655434 EGX655434 EQT655434 FAP655434 FKL655434 FUH655434 GED655434 GNZ655434 GXV655434 HHR655434 HRN655434 IBJ655434 ILF655434 IVB655434 JEX655434 JOT655434 JYP655434 KIL655434 KSH655434 LCD655434 LLZ655434 LVV655434 MFR655434 MPN655434 MZJ655434 NJF655434 NTB655434 OCX655434 OMT655434 OWP655434 PGL655434 PQH655434 QAD655434 QJZ655434 QTV655434 RDR655434 RNN655434 RXJ655434 SHF655434 SRB655434 TAX655434 TKT655434 TUP655434 UEL655434 UOH655434 UYD655434 VHZ655434 VRV655434 WBR655434 WLN655434 WVJ655434 B720970 IX720970 ST720970 ACP720970 AML720970 AWH720970 BGD720970 BPZ720970 BZV720970 CJR720970 CTN720970 DDJ720970 DNF720970 DXB720970 EGX720970 EQT720970 FAP720970 FKL720970 FUH720970 GED720970 GNZ720970 GXV720970 HHR720970 HRN720970 IBJ720970 ILF720970 IVB720970 JEX720970 JOT720970 JYP720970 KIL720970 KSH720970 LCD720970 LLZ720970 LVV720970 MFR720970 MPN720970 MZJ720970 NJF720970 NTB720970 OCX720970 OMT720970 OWP720970 PGL720970 PQH720970 QAD720970 QJZ720970 QTV720970 RDR720970 RNN720970 RXJ720970 SHF720970 SRB720970 TAX720970 TKT720970 TUP720970 UEL720970 UOH720970 UYD720970 VHZ720970 VRV720970 WBR720970 WLN720970 WVJ720970 B786506 IX786506 ST786506 ACP786506 AML786506 AWH786506 BGD786506 BPZ786506 BZV786506 CJR786506 CTN786506 DDJ786506 DNF786506 DXB786506 EGX786506 EQT786506 FAP786506 FKL786506 FUH786506 GED786506 GNZ786506 GXV786506 HHR786506 HRN786506 IBJ786506 ILF786506 IVB786506 JEX786506 JOT786506 JYP786506 KIL786506 KSH786506 LCD786506 LLZ786506 LVV786506 MFR786506 MPN786506 MZJ786506 NJF786506 NTB786506 OCX786506 OMT786506 OWP786506 PGL786506 PQH786506 QAD786506 QJZ786506 QTV786506 RDR786506 RNN786506 RXJ786506 SHF786506 SRB786506 TAX786506 TKT786506 TUP786506 UEL786506 UOH786506 UYD786506 VHZ786506 VRV786506 WBR786506 WLN786506 WVJ786506 B852042 IX852042 ST852042 ACP852042 AML852042 AWH852042 BGD852042 BPZ852042 BZV852042 CJR852042 CTN852042 DDJ852042 DNF852042 DXB852042 EGX852042 EQT852042 FAP852042 FKL852042 FUH852042 GED852042 GNZ852042 GXV852042 HHR852042 HRN852042 IBJ852042 ILF852042 IVB852042 JEX852042 JOT852042 JYP852042 KIL852042 KSH852042 LCD852042 LLZ852042 LVV852042 MFR852042 MPN852042 MZJ852042 NJF852042 NTB852042 OCX852042 OMT852042 OWP852042 PGL852042 PQH852042 QAD852042 QJZ852042 QTV852042 RDR852042 RNN852042 RXJ852042 SHF852042 SRB852042 TAX852042 TKT852042 TUP852042 UEL852042 UOH852042 UYD852042 VHZ852042 VRV852042 WBR852042 WLN852042 WVJ852042 B917578 IX917578 ST917578 ACP917578 AML917578 AWH917578 BGD917578 BPZ917578 BZV917578 CJR917578 CTN917578 DDJ917578 DNF917578 DXB917578 EGX917578 EQT917578 FAP917578 FKL917578 FUH917578 GED917578 GNZ917578 GXV917578 HHR917578 HRN917578 IBJ917578 ILF917578 IVB917578 JEX917578 JOT917578 JYP917578 KIL917578 KSH917578 LCD917578 LLZ917578 LVV917578 MFR917578 MPN917578 MZJ917578 NJF917578 NTB917578 OCX917578 OMT917578 OWP917578 PGL917578 PQH917578 QAD917578 QJZ917578 QTV917578 RDR917578 RNN917578 RXJ917578 SHF917578 SRB917578 TAX917578 TKT917578 TUP917578 UEL917578 UOH917578 UYD917578 VHZ917578 VRV917578 WBR917578 WLN917578 WVJ917578 B983114 IX983114 ST983114 ACP983114 AML983114 AWH983114 BGD983114 BPZ983114 BZV983114 CJR983114 CTN983114 DDJ983114 DNF983114 DXB983114 EGX983114 EQT983114 FAP983114 FKL983114 FUH983114 GED983114 GNZ983114 GXV983114 HHR983114 HRN983114 IBJ983114 ILF983114 IVB983114 JEX983114 JOT983114 JYP983114 KIL983114 KSH983114 LCD983114 LLZ983114 LVV983114 MFR983114 MPN983114 MZJ983114 NJF983114 NTB983114 OCX983114 OMT983114 OWP983114 PGL983114 PQH983114 QAD983114 QJZ983114 QTV983114 RDR983114 RNN983114 RXJ983114 SHF983114 SRB983114 TAX983114 TKT983114 TUP983114 UEL983114 UOH983114 UYD983114 VHZ983114 VRV983114 WBR983114 WLN983114 WVJ983114"/>
  </dataValidation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5"/>
  <sheetViews>
    <sheetView workbookViewId="0">
      <selection activeCell="F18" sqref="F17:F18"/>
    </sheetView>
  </sheetViews>
  <sheetFormatPr defaultRowHeight="12.75" x14ac:dyDescent="0.2"/>
  <cols>
    <col min="1" max="1" width="21.5703125" customWidth="1"/>
    <col min="2" max="2" width="33.85546875" customWidth="1"/>
    <col min="3" max="3" width="36.85546875" customWidth="1"/>
  </cols>
  <sheetData>
    <row r="2" spans="1:5" x14ac:dyDescent="0.2">
      <c r="A2" s="124" t="str">
        <f>'Budget-Summary'!A3</f>
        <v>AGENCY NAME:</v>
      </c>
      <c r="B2" s="89">
        <f>'Budget-Summary'!B3</f>
        <v>0</v>
      </c>
      <c r="C2" s="2"/>
      <c r="D2" s="2"/>
      <c r="E2" s="2"/>
    </row>
    <row r="3" spans="1:5" x14ac:dyDescent="0.2">
      <c r="A3" s="1"/>
      <c r="B3" s="1"/>
      <c r="C3" s="2"/>
      <c r="D3" s="2"/>
      <c r="E3" s="2"/>
    </row>
    <row r="4" spans="1:5" x14ac:dyDescent="0.2">
      <c r="A4" s="2"/>
      <c r="B4" s="2"/>
      <c r="C4" s="2"/>
      <c r="D4" s="2"/>
      <c r="E4" s="2"/>
    </row>
    <row r="5" spans="1:5" x14ac:dyDescent="0.2">
      <c r="A5" s="2"/>
      <c r="B5" s="2"/>
      <c r="C5" s="2"/>
      <c r="D5" s="2"/>
      <c r="E5" s="2"/>
    </row>
    <row r="6" spans="1:5" ht="13.5" thickBot="1" x14ac:dyDescent="0.25">
      <c r="A6" s="2"/>
      <c r="B6" s="2"/>
      <c r="C6" s="10"/>
      <c r="D6" s="2"/>
      <c r="E6" s="2"/>
    </row>
    <row r="7" spans="1:5" ht="18" x14ac:dyDescent="0.25">
      <c r="A7" s="24" t="s">
        <v>110</v>
      </c>
      <c r="B7" s="120"/>
      <c r="C7" s="27"/>
      <c r="D7" s="2"/>
      <c r="E7" s="2"/>
    </row>
    <row r="8" spans="1:5" x14ac:dyDescent="0.2">
      <c r="A8" s="177" t="s">
        <v>25</v>
      </c>
      <c r="B8" s="121"/>
      <c r="C8" s="38"/>
      <c r="D8" s="2"/>
      <c r="E8" s="2"/>
    </row>
    <row r="9" spans="1:5" x14ac:dyDescent="0.2">
      <c r="A9" s="177" t="s">
        <v>135</v>
      </c>
      <c r="B9" s="121"/>
      <c r="C9" s="38"/>
      <c r="D9" s="2"/>
      <c r="E9" s="2"/>
    </row>
    <row r="10" spans="1:5" x14ac:dyDescent="0.2">
      <c r="A10" s="177" t="s">
        <v>111</v>
      </c>
      <c r="B10" s="121"/>
      <c r="C10" s="38"/>
      <c r="D10" s="2"/>
      <c r="E10" s="2"/>
    </row>
    <row r="11" spans="1:5" x14ac:dyDescent="0.2">
      <c r="A11" s="177" t="s">
        <v>112</v>
      </c>
      <c r="B11" s="121"/>
      <c r="C11" s="43"/>
      <c r="D11" s="2"/>
      <c r="E11" s="2"/>
    </row>
    <row r="12" spans="1:5" x14ac:dyDescent="0.2">
      <c r="A12" s="179" t="s">
        <v>113</v>
      </c>
      <c r="B12" s="122"/>
      <c r="C12" s="43"/>
      <c r="D12" s="2"/>
      <c r="E12" s="2"/>
    </row>
    <row r="13" spans="1:5" x14ac:dyDescent="0.2">
      <c r="A13" s="177" t="s">
        <v>114</v>
      </c>
      <c r="B13" s="121"/>
      <c r="C13" s="43"/>
      <c r="D13" s="2"/>
      <c r="E13" s="2"/>
    </row>
    <row r="14" spans="1:5" x14ac:dyDescent="0.2">
      <c r="A14" s="179" t="s">
        <v>136</v>
      </c>
      <c r="B14" s="122"/>
      <c r="C14" s="43"/>
      <c r="D14" s="2"/>
      <c r="E14" s="2"/>
    </row>
    <row r="15" spans="1:5" x14ac:dyDescent="0.2">
      <c r="A15" s="177" t="s">
        <v>25</v>
      </c>
      <c r="B15" s="121"/>
      <c r="C15" s="44" t="s">
        <v>25</v>
      </c>
      <c r="D15" s="2"/>
      <c r="E15" s="2"/>
    </row>
    <row r="16" spans="1:5" x14ac:dyDescent="0.2">
      <c r="A16" s="7"/>
      <c r="B16" s="39"/>
      <c r="C16" s="43"/>
      <c r="D16" s="2"/>
      <c r="E16" s="2"/>
    </row>
    <row r="17" spans="1:5" x14ac:dyDescent="0.2">
      <c r="A17" s="177" t="s">
        <v>115</v>
      </c>
      <c r="B17" s="121"/>
      <c r="C17" s="74"/>
      <c r="D17" s="2"/>
      <c r="E17" s="2"/>
    </row>
    <row r="18" spans="1:5" x14ac:dyDescent="0.2">
      <c r="A18" s="7"/>
      <c r="B18" s="39"/>
      <c r="C18" s="74"/>
      <c r="D18" s="2"/>
      <c r="E18" s="2"/>
    </row>
    <row r="19" spans="1:5" x14ac:dyDescent="0.2">
      <c r="A19" s="177" t="s">
        <v>116</v>
      </c>
      <c r="B19" s="121"/>
      <c r="C19" s="74"/>
      <c r="D19" s="2"/>
      <c r="E19" s="2"/>
    </row>
    <row r="20" spans="1:5" x14ac:dyDescent="0.2">
      <c r="A20" s="7"/>
      <c r="B20" s="39"/>
      <c r="C20" s="43"/>
      <c r="D20" s="2"/>
      <c r="E20" s="2"/>
    </row>
    <row r="21" spans="1:5" ht="13.5" thickBot="1" x14ac:dyDescent="0.25">
      <c r="A21" s="9" t="s">
        <v>25</v>
      </c>
      <c r="B21" s="123"/>
      <c r="C21" s="54" t="s">
        <v>25</v>
      </c>
      <c r="D21" s="2"/>
      <c r="E21" s="2"/>
    </row>
    <row r="22" spans="1:5" x14ac:dyDescent="0.2">
      <c r="A22" s="2"/>
      <c r="B22" s="2"/>
      <c r="C22" s="2"/>
      <c r="D22" s="2"/>
      <c r="E22" s="2"/>
    </row>
    <row r="23" spans="1:5" x14ac:dyDescent="0.2">
      <c r="A23" s="2"/>
      <c r="B23" s="2"/>
      <c r="C23" s="2"/>
      <c r="D23" s="2"/>
      <c r="E23" s="2"/>
    </row>
    <row r="24" spans="1:5" x14ac:dyDescent="0.2">
      <c r="A24" s="2"/>
      <c r="B24" s="2"/>
      <c r="C24" s="2"/>
      <c r="D24" s="2"/>
      <c r="E24" s="2"/>
    </row>
    <row r="25" spans="1:5" x14ac:dyDescent="0.2">
      <c r="A25" s="2"/>
      <c r="B25" s="2"/>
      <c r="C25" s="2"/>
      <c r="D25" s="2"/>
      <c r="E25" s="2"/>
    </row>
  </sheetData>
  <phoneticPr fontId="0" type="noConversion"/>
  <pageMargins left="0.75" right="0.75" top="1" bottom="0.4" header="0.5" footer="0.5"/>
  <pageSetup scale="95" orientation="portrait" r:id="rId1"/>
  <headerFooter alignWithMargins="0">
    <oddHeader>&amp;CPublic Health Solutions -- Contracting and Management Services
ADMINISTRATIVE COST CERTIFICATION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32"/>
  <sheetViews>
    <sheetView zoomScaleNormal="100" zoomScaleSheetLayoutView="100" workbookViewId="0">
      <selection activeCell="C26" sqref="C26"/>
    </sheetView>
  </sheetViews>
  <sheetFormatPr defaultColWidth="9.140625" defaultRowHeight="12.75" x14ac:dyDescent="0.2"/>
  <cols>
    <col min="1" max="1" width="21.42578125" style="1" customWidth="1"/>
    <col min="2" max="2" width="47.140625" style="96" customWidth="1"/>
    <col min="3" max="3" width="21.28515625" style="2" customWidth="1"/>
    <col min="4" max="16384" width="9.140625" style="2"/>
  </cols>
  <sheetData>
    <row r="3" spans="1:3" ht="18" customHeight="1" x14ac:dyDescent="0.2">
      <c r="A3" s="124" t="s">
        <v>0</v>
      </c>
      <c r="B3" s="171">
        <f>+'MRA Computation'!C2</f>
        <v>0</v>
      </c>
    </row>
    <row r="6" spans="1:3" ht="13.5" thickBot="1" x14ac:dyDescent="0.25">
      <c r="A6" s="98"/>
      <c r="B6" s="97"/>
    </row>
    <row r="7" spans="1:3" x14ac:dyDescent="0.2">
      <c r="A7" s="282"/>
      <c r="B7" s="283"/>
      <c r="C7" s="3"/>
    </row>
    <row r="8" spans="1:3" ht="18.75" customHeight="1" x14ac:dyDescent="0.25">
      <c r="A8" s="294" t="s">
        <v>10</v>
      </c>
      <c r="B8" s="295"/>
      <c r="C8" s="4"/>
    </row>
    <row r="9" spans="1:3" ht="20.100000000000001" customHeight="1" x14ac:dyDescent="0.2">
      <c r="A9" s="284"/>
      <c r="B9" s="285"/>
      <c r="C9" s="5"/>
    </row>
    <row r="10" spans="1:3" ht="20.100000000000001" customHeight="1" x14ac:dyDescent="0.2">
      <c r="A10" s="286" t="s">
        <v>11</v>
      </c>
      <c r="B10" s="287"/>
      <c r="C10" s="95" t="s">
        <v>12</v>
      </c>
    </row>
    <row r="11" spans="1:3" ht="20.100000000000001" customHeight="1" x14ac:dyDescent="0.2">
      <c r="A11" s="288"/>
      <c r="B11" s="289"/>
      <c r="C11" s="8"/>
    </row>
    <row r="12" spans="1:3" ht="20.100000000000001" customHeight="1" x14ac:dyDescent="0.2">
      <c r="A12" s="284" t="s">
        <v>13</v>
      </c>
      <c r="B12" s="285"/>
      <c r="C12" s="87">
        <f>'Budget-PS'!E54</f>
        <v>0</v>
      </c>
    </row>
    <row r="13" spans="1:3" ht="20.100000000000001" customHeight="1" x14ac:dyDescent="0.2">
      <c r="A13" s="290"/>
      <c r="B13" s="291"/>
      <c r="C13" s="6"/>
    </row>
    <row r="14" spans="1:3" ht="20.100000000000001" customHeight="1" x14ac:dyDescent="0.2">
      <c r="A14" s="284" t="s">
        <v>14</v>
      </c>
      <c r="B14" s="285"/>
      <c r="C14" s="88">
        <f>'Budget-PS'!E55</f>
        <v>0</v>
      </c>
    </row>
    <row r="15" spans="1:3" ht="20.100000000000001" customHeight="1" x14ac:dyDescent="0.2">
      <c r="A15" s="290"/>
      <c r="B15" s="291"/>
      <c r="C15" s="6"/>
    </row>
    <row r="16" spans="1:3" ht="20.100000000000001" customHeight="1" x14ac:dyDescent="0.2">
      <c r="A16" s="292" t="s">
        <v>15</v>
      </c>
      <c r="B16" s="293"/>
      <c r="C16" s="88">
        <f>'Budget-Travel'!C47</f>
        <v>0</v>
      </c>
    </row>
    <row r="17" spans="1:3" ht="20.100000000000001" customHeight="1" x14ac:dyDescent="0.2">
      <c r="A17" s="296"/>
      <c r="B17" s="297"/>
      <c r="C17" s="6"/>
    </row>
    <row r="18" spans="1:3" ht="20.100000000000001" customHeight="1" x14ac:dyDescent="0.2">
      <c r="A18" s="292" t="s">
        <v>16</v>
      </c>
      <c r="B18" s="293"/>
      <c r="C18" s="88">
        <f>'Budget-Equipment'!C57</f>
        <v>0</v>
      </c>
    </row>
    <row r="19" spans="1:3" ht="20.100000000000001" customHeight="1" x14ac:dyDescent="0.2">
      <c r="A19" s="296"/>
      <c r="B19" s="297"/>
      <c r="C19" s="6"/>
    </row>
    <row r="20" spans="1:3" ht="20.100000000000001" customHeight="1" x14ac:dyDescent="0.2">
      <c r="A20" s="284" t="s">
        <v>17</v>
      </c>
      <c r="B20" s="285"/>
      <c r="C20" s="88">
        <f>'Budget-Supplies'!C48</f>
        <v>0</v>
      </c>
    </row>
    <row r="21" spans="1:3" ht="20.100000000000001" customHeight="1" x14ac:dyDescent="0.2">
      <c r="A21" s="290"/>
      <c r="B21" s="291"/>
      <c r="C21" s="6"/>
    </row>
    <row r="22" spans="1:3" ht="20.100000000000001" customHeight="1" x14ac:dyDescent="0.2">
      <c r="A22" s="284" t="s">
        <v>18</v>
      </c>
      <c r="B22" s="285"/>
      <c r="C22" s="88">
        <f>'Budget-Other'!C54</f>
        <v>0</v>
      </c>
    </row>
    <row r="23" spans="1:3" ht="20.100000000000001" customHeight="1" x14ac:dyDescent="0.2">
      <c r="A23" s="290"/>
      <c r="B23" s="291"/>
      <c r="C23" s="6"/>
    </row>
    <row r="24" spans="1:3" ht="20.100000000000001" customHeight="1" x14ac:dyDescent="0.2">
      <c r="A24" s="284" t="s">
        <v>19</v>
      </c>
      <c r="B24" s="285"/>
      <c r="C24" s="88">
        <f>'Budget-Consultant'!C50</f>
        <v>0</v>
      </c>
    </row>
    <row r="25" spans="1:3" ht="20.100000000000001" customHeight="1" x14ac:dyDescent="0.2">
      <c r="A25" s="290"/>
      <c r="B25" s="291"/>
      <c r="C25" s="6"/>
    </row>
    <row r="26" spans="1:3" ht="20.100000000000001" customHeight="1" x14ac:dyDescent="0.2">
      <c r="A26" s="292" t="s">
        <v>20</v>
      </c>
      <c r="B26" s="293"/>
      <c r="C26" s="175">
        <v>0</v>
      </c>
    </row>
    <row r="27" spans="1:3" ht="20.100000000000001" customHeight="1" x14ac:dyDescent="0.2">
      <c r="A27" s="296"/>
      <c r="B27" s="297"/>
      <c r="C27" s="8"/>
    </row>
    <row r="28" spans="1:3" ht="20.100000000000001" customHeight="1" thickBot="1" x14ac:dyDescent="0.25">
      <c r="A28" s="302" t="s">
        <v>21</v>
      </c>
      <c r="B28" s="303"/>
      <c r="C28" s="126">
        <f>C12+C14+C16+C18+C20+C22+C26+C24</f>
        <v>0</v>
      </c>
    </row>
    <row r="29" spans="1:3" x14ac:dyDescent="0.2">
      <c r="C29" s="10"/>
    </row>
    <row r="30" spans="1:3" ht="18.75" customHeight="1" thickBot="1" x14ac:dyDescent="0.25">
      <c r="B30" s="170"/>
    </row>
    <row r="31" spans="1:3" ht="29.45" customHeight="1" x14ac:dyDescent="0.2">
      <c r="A31" s="300" t="s">
        <v>22</v>
      </c>
      <c r="B31" s="301"/>
      <c r="C31" s="168">
        <f>'MRA Computation'!E31</f>
        <v>0</v>
      </c>
    </row>
    <row r="32" spans="1:3" ht="31.9" customHeight="1" thickBot="1" x14ac:dyDescent="0.25">
      <c r="A32" s="298" t="s">
        <v>23</v>
      </c>
      <c r="B32" s="299"/>
      <c r="C32" s="169">
        <f>+C31-C28</f>
        <v>0</v>
      </c>
    </row>
  </sheetData>
  <sheetProtection algorithmName="SHA-512" hashValue="TuHxSjZZ+tRkLx325sCsYGuo5OT+pWxwCTgssFhR49AO4V9FqwQvMBkEJJ6YfbpwXKW7jPm6TkjnMnXkRpF9sA==" saltValue="nrLzvx4E4eXLbwlBhDSlag==" spinCount="100000" sheet="1" objects="1" scenarios="1" selectLockedCells="1"/>
  <mergeCells count="24">
    <mergeCell ref="A18:B18"/>
    <mergeCell ref="A22:B22"/>
    <mergeCell ref="A32:B32"/>
    <mergeCell ref="A31:B31"/>
    <mergeCell ref="A26:B26"/>
    <mergeCell ref="A28:B28"/>
    <mergeCell ref="A25:B25"/>
    <mergeCell ref="A27:B27"/>
    <mergeCell ref="A7:B7"/>
    <mergeCell ref="A9:B9"/>
    <mergeCell ref="A10:B10"/>
    <mergeCell ref="A11:B11"/>
    <mergeCell ref="A24:B24"/>
    <mergeCell ref="A21:B21"/>
    <mergeCell ref="A23:B23"/>
    <mergeCell ref="A14:B14"/>
    <mergeCell ref="A16:B16"/>
    <mergeCell ref="A8:B8"/>
    <mergeCell ref="A20:B20"/>
    <mergeCell ref="A12:B12"/>
    <mergeCell ref="A13:B13"/>
    <mergeCell ref="A15:B15"/>
    <mergeCell ref="A17:B17"/>
    <mergeCell ref="A19:B19"/>
  </mergeCells>
  <phoneticPr fontId="0" type="noConversion"/>
  <pageMargins left="0.75" right="0.75" top="1" bottom="0.4" header="0.5" footer="0.5"/>
  <pageSetup scale="95" orientation="portrait" r:id="rId1"/>
  <headerFooter alignWithMargins="0">
    <oddHeader>&amp;CPublic Health Solutions -- Contracting and Management Services
CONTRACT BUDGET SUMMARY</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zoomScale="85" workbookViewId="0">
      <selection activeCell="G32" sqref="G32"/>
    </sheetView>
  </sheetViews>
  <sheetFormatPr defaultRowHeight="12.75" x14ac:dyDescent="0.2"/>
  <cols>
    <col min="1" max="1" width="30.42578125" customWidth="1"/>
    <col min="2" max="2" width="16.42578125" customWidth="1"/>
    <col min="3" max="4" width="11.7109375" customWidth="1"/>
    <col min="5" max="5" width="15.140625" customWidth="1"/>
    <col min="6" max="6" width="10.85546875" customWidth="1"/>
  </cols>
  <sheetData>
    <row r="1" spans="1:6" x14ac:dyDescent="0.2">
      <c r="A1" s="11"/>
    </row>
    <row r="3" spans="1:6" x14ac:dyDescent="0.2">
      <c r="A3" s="182" t="str">
        <f>'Budget-Summary'!A3</f>
        <v>AGENCY NAME:</v>
      </c>
      <c r="B3" s="89">
        <f>'Budget-Summary'!B3</f>
        <v>0</v>
      </c>
      <c r="C3" s="183"/>
      <c r="D3" s="183"/>
    </row>
    <row r="4" spans="1:6" ht="9.9499999999999993" customHeight="1" x14ac:dyDescent="0.2"/>
    <row r="5" spans="1:6" ht="16.5" thickBot="1" x14ac:dyDescent="0.3">
      <c r="B5" s="12" t="s">
        <v>24</v>
      </c>
      <c r="D5" s="12"/>
    </row>
    <row r="6" spans="1:6" ht="13.5" thickTop="1" x14ac:dyDescent="0.2">
      <c r="A6" s="13" t="s">
        <v>25</v>
      </c>
      <c r="B6" s="14" t="s">
        <v>25</v>
      </c>
      <c r="C6" s="14" t="s">
        <v>25</v>
      </c>
      <c r="D6" s="14" t="s">
        <v>25</v>
      </c>
      <c r="E6" s="14" t="s">
        <v>25</v>
      </c>
      <c r="F6" s="15"/>
    </row>
    <row r="7" spans="1:6" x14ac:dyDescent="0.2">
      <c r="A7" s="16" t="s">
        <v>26</v>
      </c>
      <c r="B7" s="17"/>
      <c r="C7" s="17"/>
      <c r="D7" s="18" t="s">
        <v>27</v>
      </c>
      <c r="E7" s="18" t="s">
        <v>28</v>
      </c>
      <c r="F7" s="19" t="s">
        <v>29</v>
      </c>
    </row>
    <row r="8" spans="1:6" ht="25.5" customHeight="1" thickBot="1" x14ac:dyDescent="0.25">
      <c r="A8" s="99" t="s">
        <v>30</v>
      </c>
      <c r="B8" s="20" t="s">
        <v>31</v>
      </c>
      <c r="C8" s="20" t="s">
        <v>32</v>
      </c>
      <c r="D8" s="20" t="s">
        <v>33</v>
      </c>
      <c r="E8" s="130" t="s">
        <v>34</v>
      </c>
      <c r="F8" s="19" t="s">
        <v>35</v>
      </c>
    </row>
    <row r="9" spans="1:6" ht="20.25" customHeight="1" thickTop="1" x14ac:dyDescent="0.2">
      <c r="A9" s="143"/>
      <c r="B9" s="137"/>
      <c r="C9" s="138"/>
      <c r="D9" s="139"/>
      <c r="E9" s="134">
        <f>ROUND((B9*C9)/12*D9,0)</f>
        <v>0</v>
      </c>
      <c r="F9" s="132" t="s">
        <v>36</v>
      </c>
    </row>
    <row r="10" spans="1:6" ht="20.25" customHeight="1" x14ac:dyDescent="0.2">
      <c r="A10" s="144"/>
      <c r="B10" s="140"/>
      <c r="C10" s="141"/>
      <c r="D10" s="142"/>
      <c r="E10" s="134">
        <f>ROUND((B10*C10)/12*D10,0)</f>
        <v>0</v>
      </c>
      <c r="F10" s="21"/>
    </row>
    <row r="11" spans="1:6" ht="15" customHeight="1" x14ac:dyDescent="0.2">
      <c r="A11" s="79" t="s">
        <v>37</v>
      </c>
      <c r="B11" s="75"/>
      <c r="C11" s="76"/>
      <c r="D11" s="77"/>
      <c r="E11" s="78"/>
      <c r="F11" s="80"/>
    </row>
    <row r="12" spans="1:6" ht="30.75" customHeight="1" thickBot="1" x14ac:dyDescent="0.25">
      <c r="A12" s="307"/>
      <c r="B12" s="308"/>
      <c r="C12" s="308"/>
      <c r="D12" s="308"/>
      <c r="E12" s="308"/>
      <c r="F12" s="309"/>
    </row>
    <row r="13" spans="1:6" ht="20.25" customHeight="1" x14ac:dyDescent="0.2">
      <c r="A13" s="145"/>
      <c r="B13" s="146"/>
      <c r="C13" s="147"/>
      <c r="D13" s="148"/>
      <c r="E13" s="134">
        <f>ROUND((B13*C13)/12*D13,0)</f>
        <v>0</v>
      </c>
      <c r="F13" s="131" t="s">
        <v>36</v>
      </c>
    </row>
    <row r="14" spans="1:6" ht="20.25" customHeight="1" x14ac:dyDescent="0.2">
      <c r="A14" s="144"/>
      <c r="B14" s="140"/>
      <c r="C14" s="141"/>
      <c r="D14" s="142"/>
      <c r="E14" s="134">
        <f>ROUND((B14*C14)/12*D14,0)</f>
        <v>0</v>
      </c>
      <c r="F14" s="21"/>
    </row>
    <row r="15" spans="1:6" ht="15" customHeight="1" x14ac:dyDescent="0.2">
      <c r="A15" s="79" t="s">
        <v>37</v>
      </c>
      <c r="B15" s="75"/>
      <c r="C15" s="76"/>
      <c r="D15" s="77"/>
      <c r="E15" s="78"/>
      <c r="F15" s="80"/>
    </row>
    <row r="16" spans="1:6" ht="30.75" customHeight="1" thickBot="1" x14ac:dyDescent="0.25">
      <c r="A16" s="307"/>
      <c r="B16" s="308"/>
      <c r="C16" s="308"/>
      <c r="D16" s="308"/>
      <c r="E16" s="308"/>
      <c r="F16" s="309"/>
    </row>
    <row r="17" spans="1:6" ht="20.25" customHeight="1" x14ac:dyDescent="0.2">
      <c r="A17" s="145"/>
      <c r="B17" s="146"/>
      <c r="C17" s="147"/>
      <c r="D17" s="148"/>
      <c r="E17" s="134">
        <f>ROUND((B17*C17)/12*D17,0)</f>
        <v>0</v>
      </c>
      <c r="F17" s="131" t="s">
        <v>36</v>
      </c>
    </row>
    <row r="18" spans="1:6" ht="20.25" customHeight="1" x14ac:dyDescent="0.2">
      <c r="A18" s="144"/>
      <c r="B18" s="140"/>
      <c r="C18" s="141"/>
      <c r="D18" s="142"/>
      <c r="E18" s="134">
        <f>ROUND((B18*C18)/12*D18,0)</f>
        <v>0</v>
      </c>
      <c r="F18" s="21"/>
    </row>
    <row r="19" spans="1:6" ht="15" customHeight="1" x14ac:dyDescent="0.2">
      <c r="A19" s="79" t="s">
        <v>37</v>
      </c>
      <c r="B19" s="75"/>
      <c r="C19" s="76"/>
      <c r="D19" s="77"/>
      <c r="E19" s="78"/>
      <c r="F19" s="80"/>
    </row>
    <row r="20" spans="1:6" ht="30.75" customHeight="1" thickBot="1" x14ac:dyDescent="0.25">
      <c r="A20" s="307"/>
      <c r="B20" s="308"/>
      <c r="C20" s="308"/>
      <c r="D20" s="308"/>
      <c r="E20" s="308"/>
      <c r="F20" s="309"/>
    </row>
    <row r="21" spans="1:6" ht="20.25" customHeight="1" x14ac:dyDescent="0.2">
      <c r="A21" s="145"/>
      <c r="B21" s="146"/>
      <c r="C21" s="147"/>
      <c r="D21" s="148"/>
      <c r="E21" s="134">
        <f>ROUND((B21*C21)/12*D21,0)</f>
        <v>0</v>
      </c>
      <c r="F21" s="131" t="s">
        <v>36</v>
      </c>
    </row>
    <row r="22" spans="1:6" ht="20.25" customHeight="1" x14ac:dyDescent="0.2">
      <c r="A22" s="144"/>
      <c r="B22" s="140"/>
      <c r="C22" s="141"/>
      <c r="D22" s="142"/>
      <c r="E22" s="134">
        <f>ROUND((B22*C22)/12*D22,0)</f>
        <v>0</v>
      </c>
      <c r="F22" s="21"/>
    </row>
    <row r="23" spans="1:6" ht="15" customHeight="1" x14ac:dyDescent="0.2">
      <c r="A23" s="79" t="s">
        <v>37</v>
      </c>
      <c r="B23" s="75"/>
      <c r="C23" s="76"/>
      <c r="D23" s="77"/>
      <c r="E23" s="78"/>
      <c r="F23" s="80"/>
    </row>
    <row r="24" spans="1:6" ht="30.75" customHeight="1" thickBot="1" x14ac:dyDescent="0.25">
      <c r="A24" s="307"/>
      <c r="B24" s="308"/>
      <c r="C24" s="308"/>
      <c r="D24" s="308"/>
      <c r="E24" s="308"/>
      <c r="F24" s="309"/>
    </row>
    <row r="25" spans="1:6" ht="20.25" customHeight="1" x14ac:dyDescent="0.2">
      <c r="A25" s="145"/>
      <c r="B25" s="146"/>
      <c r="C25" s="147"/>
      <c r="D25" s="148"/>
      <c r="E25" s="134">
        <f>ROUND((B25*C25)/12*D25,0)</f>
        <v>0</v>
      </c>
      <c r="F25" s="131" t="s">
        <v>36</v>
      </c>
    </row>
    <row r="26" spans="1:6" ht="20.25" customHeight="1" x14ac:dyDescent="0.2">
      <c r="A26" s="144"/>
      <c r="B26" s="140"/>
      <c r="C26" s="141"/>
      <c r="D26" s="142"/>
      <c r="E26" s="134">
        <f>ROUND((B26*C26)/12*D26,0)</f>
        <v>0</v>
      </c>
      <c r="F26" s="21"/>
    </row>
    <row r="27" spans="1:6" ht="15" customHeight="1" x14ac:dyDescent="0.2">
      <c r="A27" s="79" t="s">
        <v>37</v>
      </c>
      <c r="B27" s="75"/>
      <c r="C27" s="76"/>
      <c r="D27" s="77"/>
      <c r="E27" s="78"/>
      <c r="F27" s="80"/>
    </row>
    <row r="28" spans="1:6" ht="30.75" customHeight="1" thickBot="1" x14ac:dyDescent="0.25">
      <c r="A28" s="307"/>
      <c r="B28" s="308"/>
      <c r="C28" s="308"/>
      <c r="D28" s="308"/>
      <c r="E28" s="308"/>
      <c r="F28" s="309"/>
    </row>
    <row r="29" spans="1:6" ht="20.25" customHeight="1" x14ac:dyDescent="0.2">
      <c r="A29" s="145"/>
      <c r="B29" s="146"/>
      <c r="C29" s="147"/>
      <c r="D29" s="148"/>
      <c r="E29" s="134">
        <f>ROUND((B29*C29)/12*D29,0)</f>
        <v>0</v>
      </c>
      <c r="F29" s="131" t="s">
        <v>36</v>
      </c>
    </row>
    <row r="30" spans="1:6" ht="20.25" customHeight="1" x14ac:dyDescent="0.2">
      <c r="A30" s="144"/>
      <c r="B30" s="140"/>
      <c r="C30" s="141"/>
      <c r="D30" s="142"/>
      <c r="E30" s="134">
        <f>ROUND((B30*C30)/12*D30,0)</f>
        <v>0</v>
      </c>
      <c r="F30" s="21"/>
    </row>
    <row r="31" spans="1:6" ht="15" customHeight="1" x14ac:dyDescent="0.2">
      <c r="A31" s="79" t="s">
        <v>37</v>
      </c>
      <c r="B31" s="75"/>
      <c r="C31" s="76"/>
      <c r="D31" s="77"/>
      <c r="E31" s="78"/>
      <c r="F31" s="80"/>
    </row>
    <row r="32" spans="1:6" ht="30.75" customHeight="1" thickBot="1" x14ac:dyDescent="0.25">
      <c r="A32" s="307"/>
      <c r="B32" s="308"/>
      <c r="C32" s="308"/>
      <c r="D32" s="308"/>
      <c r="E32" s="308"/>
      <c r="F32" s="309"/>
    </row>
    <row r="33" spans="1:9" ht="20.25" customHeight="1" x14ac:dyDescent="0.2">
      <c r="A33" s="145"/>
      <c r="B33" s="146"/>
      <c r="C33" s="147"/>
      <c r="D33" s="148"/>
      <c r="E33" s="134">
        <f>ROUND((B33*C33)/12*D33,0)</f>
        <v>0</v>
      </c>
      <c r="F33" s="131" t="s">
        <v>36</v>
      </c>
    </row>
    <row r="34" spans="1:9" ht="20.25" customHeight="1" x14ac:dyDescent="0.2">
      <c r="A34" s="144"/>
      <c r="B34" s="140"/>
      <c r="C34" s="141"/>
      <c r="D34" s="142"/>
      <c r="E34" s="134">
        <f>ROUND((B34*C34)/12*D34,0)</f>
        <v>0</v>
      </c>
      <c r="F34" s="21"/>
    </row>
    <row r="35" spans="1:9" ht="15" customHeight="1" x14ac:dyDescent="0.2">
      <c r="A35" s="79" t="s">
        <v>37</v>
      </c>
      <c r="B35" s="75"/>
      <c r="C35" s="76"/>
      <c r="D35" s="77"/>
      <c r="E35" s="78"/>
      <c r="F35" s="80"/>
    </row>
    <row r="36" spans="1:9" ht="30.75" customHeight="1" thickBot="1" x14ac:dyDescent="0.25">
      <c r="A36" s="307"/>
      <c r="B36" s="308"/>
      <c r="C36" s="308"/>
      <c r="D36" s="308"/>
      <c r="E36" s="308"/>
      <c r="F36" s="309"/>
    </row>
    <row r="37" spans="1:9" ht="20.25" customHeight="1" x14ac:dyDescent="0.2">
      <c r="A37" s="145"/>
      <c r="B37" s="146"/>
      <c r="C37" s="147"/>
      <c r="D37" s="148"/>
      <c r="E37" s="134">
        <f>ROUND((B37*C37)/12*D37,0)</f>
        <v>0</v>
      </c>
      <c r="F37" s="131" t="s">
        <v>36</v>
      </c>
    </row>
    <row r="38" spans="1:9" ht="20.25" customHeight="1" x14ac:dyDescent="0.2">
      <c r="A38" s="144"/>
      <c r="B38" s="140"/>
      <c r="C38" s="141"/>
      <c r="D38" s="142"/>
      <c r="E38" s="134">
        <f>ROUND((B38*C38)/12*D38,0)</f>
        <v>0</v>
      </c>
      <c r="F38" s="21"/>
    </row>
    <row r="39" spans="1:9" ht="15" customHeight="1" x14ac:dyDescent="0.2">
      <c r="A39" s="79" t="s">
        <v>37</v>
      </c>
      <c r="B39" s="75"/>
      <c r="C39" s="76"/>
      <c r="D39" s="77"/>
      <c r="E39" s="78"/>
      <c r="F39" s="80"/>
    </row>
    <row r="40" spans="1:9" ht="30.75" customHeight="1" thickBot="1" x14ac:dyDescent="0.25">
      <c r="A40" s="307"/>
      <c r="B40" s="308"/>
      <c r="C40" s="308"/>
      <c r="D40" s="308"/>
      <c r="E40" s="308"/>
      <c r="F40" s="309"/>
    </row>
    <row r="41" spans="1:9" ht="20.25" customHeight="1" x14ac:dyDescent="0.2">
      <c r="A41" s="145"/>
      <c r="B41" s="146"/>
      <c r="C41" s="147"/>
      <c r="D41" s="148"/>
      <c r="E41" s="134">
        <f>ROUND((B41*C41)/12*D41,0)</f>
        <v>0</v>
      </c>
      <c r="F41" s="131" t="s">
        <v>36</v>
      </c>
    </row>
    <row r="42" spans="1:9" ht="20.25" customHeight="1" x14ac:dyDescent="0.2">
      <c r="A42" s="144"/>
      <c r="B42" s="140"/>
      <c r="C42" s="141"/>
      <c r="D42" s="142"/>
      <c r="E42" s="134">
        <f>ROUND((B42*C42)/12*D42,0)</f>
        <v>0</v>
      </c>
      <c r="F42" s="21"/>
    </row>
    <row r="43" spans="1:9" ht="15" customHeight="1" x14ac:dyDescent="0.2">
      <c r="A43" s="79" t="s">
        <v>37</v>
      </c>
      <c r="B43" s="75"/>
      <c r="C43" s="76"/>
      <c r="D43" s="77"/>
      <c r="E43" s="78"/>
      <c r="F43" s="80"/>
    </row>
    <row r="44" spans="1:9" ht="30.75" customHeight="1" thickBot="1" x14ac:dyDescent="0.25">
      <c r="A44" s="310"/>
      <c r="B44" s="311"/>
      <c r="C44" s="311"/>
      <c r="D44" s="311"/>
      <c r="E44" s="311"/>
      <c r="F44" s="312"/>
      <c r="I44" s="114"/>
    </row>
    <row r="45" spans="1:9" ht="20.25" customHeight="1" x14ac:dyDescent="0.2">
      <c r="A45" s="145"/>
      <c r="B45" s="146"/>
      <c r="C45" s="147"/>
      <c r="D45" s="148"/>
      <c r="E45" s="134">
        <f>ROUND((B45*C45)/12*D45,0)</f>
        <v>0</v>
      </c>
      <c r="F45" s="131" t="s">
        <v>36</v>
      </c>
    </row>
    <row r="46" spans="1:9" ht="20.25" customHeight="1" x14ac:dyDescent="0.2">
      <c r="A46" s="144"/>
      <c r="B46" s="140"/>
      <c r="C46" s="141"/>
      <c r="D46" s="142"/>
      <c r="E46" s="135">
        <f>ROUND((B46*C46)/12*D46,0)</f>
        <v>0</v>
      </c>
      <c r="F46" s="21"/>
    </row>
    <row r="47" spans="1:9" ht="15" customHeight="1" x14ac:dyDescent="0.2">
      <c r="A47" s="79" t="s">
        <v>37</v>
      </c>
      <c r="B47" s="75"/>
      <c r="C47" s="76"/>
      <c r="D47" s="77"/>
      <c r="E47" s="133"/>
      <c r="F47" s="80"/>
    </row>
    <row r="48" spans="1:9" ht="30" customHeight="1" thickBot="1" x14ac:dyDescent="0.25">
      <c r="A48" s="313"/>
      <c r="B48" s="314"/>
      <c r="C48" s="314"/>
      <c r="D48" s="314"/>
      <c r="E48" s="314"/>
      <c r="F48" s="309"/>
    </row>
    <row r="49" spans="1:6" ht="20.25" customHeight="1" x14ac:dyDescent="0.2">
      <c r="A49" s="149"/>
      <c r="B49" s="150"/>
      <c r="C49" s="151"/>
      <c r="D49" s="152"/>
      <c r="E49" s="136">
        <f>ROUND((B49*C49)/12*D49,0)</f>
        <v>0</v>
      </c>
      <c r="F49" s="131" t="s">
        <v>36</v>
      </c>
    </row>
    <row r="50" spans="1:6" ht="20.25" customHeight="1" x14ac:dyDescent="0.2">
      <c r="A50" s="144"/>
      <c r="B50" s="140"/>
      <c r="C50" s="141"/>
      <c r="D50" s="142"/>
      <c r="E50" s="134">
        <f>ROUND((B50*C50)/12*D50,0)</f>
        <v>0</v>
      </c>
      <c r="F50" s="21"/>
    </row>
    <row r="51" spans="1:6" ht="15" customHeight="1" x14ac:dyDescent="0.2">
      <c r="A51" s="79" t="s">
        <v>37</v>
      </c>
      <c r="B51" s="75"/>
      <c r="C51" s="76"/>
      <c r="D51" s="77"/>
      <c r="E51" s="78"/>
      <c r="F51" s="80"/>
    </row>
    <row r="52" spans="1:6" ht="30" customHeight="1" thickBot="1" x14ac:dyDescent="0.25">
      <c r="A52" s="304"/>
      <c r="B52" s="305"/>
      <c r="C52" s="305"/>
      <c r="D52" s="305"/>
      <c r="E52" s="305"/>
      <c r="F52" s="306"/>
    </row>
    <row r="53" spans="1:6" ht="14.25" thickTop="1" thickBot="1" x14ac:dyDescent="0.25"/>
    <row r="54" spans="1:6" ht="30.75" customHeight="1" thickTop="1" thickBot="1" x14ac:dyDescent="0.25">
      <c r="A54" t="s">
        <v>38</v>
      </c>
      <c r="E54" s="113">
        <f>+E50+E49+E46+E45+E42+E41+E38+E37+E34+E33+E30+E29+E26+E25+E22+E21+E18+E17+E14+E13+E10+E9</f>
        <v>0</v>
      </c>
      <c r="F54" s="22"/>
    </row>
    <row r="55" spans="1:6" ht="29.25" customHeight="1" thickTop="1" thickBot="1" x14ac:dyDescent="0.25">
      <c r="A55" t="s">
        <v>39</v>
      </c>
      <c r="B55" s="161"/>
      <c r="E55" s="162">
        <v>0</v>
      </c>
      <c r="F55" s="22"/>
    </row>
    <row r="56" spans="1:6" ht="30" customHeight="1" thickTop="1" thickBot="1" x14ac:dyDescent="0.25">
      <c r="A56" t="s">
        <v>40</v>
      </c>
      <c r="D56" t="s">
        <v>25</v>
      </c>
      <c r="E56" s="163">
        <f>E54+E55</f>
        <v>0</v>
      </c>
      <c r="F56" s="22"/>
    </row>
    <row r="57" spans="1:6" ht="13.5" thickTop="1" x14ac:dyDescent="0.2">
      <c r="A57" s="23" t="s">
        <v>41</v>
      </c>
    </row>
  </sheetData>
  <mergeCells count="11">
    <mergeCell ref="A52:F52"/>
    <mergeCell ref="A12:F12"/>
    <mergeCell ref="A16:F16"/>
    <mergeCell ref="A44:F44"/>
    <mergeCell ref="A48:F48"/>
    <mergeCell ref="A20:F20"/>
    <mergeCell ref="A24:F24"/>
    <mergeCell ref="A36:F36"/>
    <mergeCell ref="A40:F40"/>
    <mergeCell ref="A28:F28"/>
    <mergeCell ref="A32:F32"/>
  </mergeCells>
  <phoneticPr fontId="0" type="noConversion"/>
  <pageMargins left="0" right="0" top="1" bottom="0.4" header="0.5" footer="0.25"/>
  <pageSetup scale="95" orientation="portrait" r:id="rId1"/>
  <headerFooter alignWithMargins="0">
    <oddHeader>&amp;CPublic Health Solutions -- Contracting and Management Services
BUDGET JUSTIFICATION FOR PERSONNEL SERVICES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43"/>
  <sheetViews>
    <sheetView workbookViewId="0">
      <selection activeCell="S7" sqref="S7:S8"/>
    </sheetView>
  </sheetViews>
  <sheetFormatPr defaultColWidth="9.140625" defaultRowHeight="12.75" x14ac:dyDescent="0.2"/>
  <cols>
    <col min="1" max="1" width="9.140625" style="2"/>
    <col min="2" max="2" width="12.28515625" style="2" customWidth="1"/>
    <col min="3" max="3" width="22.5703125" style="2" customWidth="1"/>
    <col min="4" max="4" width="4.7109375" style="2" customWidth="1"/>
    <col min="5" max="5" width="10" style="2" customWidth="1"/>
    <col min="6" max="6" width="8.5703125" style="2" customWidth="1"/>
    <col min="7" max="7" width="4.28515625" style="2" customWidth="1"/>
    <col min="8" max="8" width="9" style="2" customWidth="1"/>
    <col min="9" max="9" width="7.28515625" style="2" bestFit="1" customWidth="1"/>
    <col min="10" max="10" width="3.7109375" style="2" customWidth="1"/>
    <col min="11" max="11" width="2.85546875" style="2" customWidth="1"/>
    <col min="12" max="16384" width="9.140625" style="2"/>
  </cols>
  <sheetData>
    <row r="2" spans="1:13" x14ac:dyDescent="0.2">
      <c r="A2" s="315" t="str">
        <f>'Budget-Summary'!A3</f>
        <v>AGENCY NAME:</v>
      </c>
      <c r="B2" s="315"/>
      <c r="C2" s="89">
        <f>'Budget-Summary'!B3</f>
        <v>0</v>
      </c>
      <c r="D2" s="100"/>
      <c r="E2" s="100"/>
    </row>
    <row r="3" spans="1:13" s="90" customFormat="1" x14ac:dyDescent="0.2">
      <c r="A3" s="2"/>
      <c r="B3" s="2"/>
      <c r="C3" s="2"/>
      <c r="D3" s="2"/>
      <c r="E3" s="2"/>
      <c r="F3" s="2"/>
      <c r="G3" s="2"/>
      <c r="H3" s="2"/>
      <c r="I3" s="2"/>
      <c r="J3" s="2"/>
      <c r="K3" s="2"/>
      <c r="L3" s="2"/>
      <c r="M3" s="2"/>
    </row>
    <row r="4" spans="1:13" ht="13.5" thickBot="1" x14ac:dyDescent="0.25"/>
    <row r="5" spans="1:13" ht="18" x14ac:dyDescent="0.25">
      <c r="A5" s="24" t="s">
        <v>42</v>
      </c>
      <c r="B5" s="25"/>
      <c r="C5" s="25"/>
      <c r="D5" s="25"/>
      <c r="E5" s="25"/>
      <c r="F5" s="25"/>
      <c r="G5" s="25"/>
      <c r="H5" s="26"/>
      <c r="I5" s="26"/>
      <c r="J5" s="26"/>
      <c r="K5" s="27"/>
      <c r="L5" s="28"/>
    </row>
    <row r="6" spans="1:13" ht="18" x14ac:dyDescent="0.25">
      <c r="A6" s="29" t="s">
        <v>43</v>
      </c>
      <c r="B6" s="30"/>
      <c r="C6" s="31"/>
      <c r="D6" s="31"/>
      <c r="E6" s="32"/>
      <c r="F6" s="32"/>
      <c r="G6" s="33"/>
      <c r="H6" s="34"/>
      <c r="I6" s="34"/>
      <c r="J6" s="34"/>
      <c r="K6" s="35"/>
      <c r="L6" s="36"/>
    </row>
    <row r="7" spans="1:13" x14ac:dyDescent="0.2">
      <c r="A7" s="37" t="s">
        <v>44</v>
      </c>
      <c r="B7" s="28"/>
      <c r="C7" s="28"/>
      <c r="D7" s="28"/>
      <c r="E7" s="28"/>
      <c r="F7" s="28"/>
      <c r="G7" s="28"/>
      <c r="H7" s="28"/>
      <c r="I7" s="28"/>
      <c r="J7" s="28"/>
      <c r="K7" s="38"/>
      <c r="L7" s="28"/>
    </row>
    <row r="8" spans="1:13" x14ac:dyDescent="0.2">
      <c r="A8" s="37"/>
      <c r="B8" s="28"/>
      <c r="C8" s="28"/>
      <c r="D8" s="28"/>
      <c r="E8" s="28" t="s">
        <v>45</v>
      </c>
      <c r="H8" s="28" t="s">
        <v>46</v>
      </c>
      <c r="J8" s="28"/>
      <c r="K8" s="38"/>
      <c r="L8" s="28"/>
    </row>
    <row r="9" spans="1:13" x14ac:dyDescent="0.2">
      <c r="A9" s="177" t="s">
        <v>47</v>
      </c>
      <c r="B9" s="39"/>
      <c r="C9" s="40"/>
      <c r="D9" s="40"/>
      <c r="E9" s="41" t="s">
        <v>48</v>
      </c>
      <c r="H9" s="41" t="s">
        <v>48</v>
      </c>
      <c r="J9" s="42"/>
      <c r="K9" s="43"/>
      <c r="L9" s="42"/>
    </row>
    <row r="10" spans="1:13" x14ac:dyDescent="0.2">
      <c r="A10" s="37"/>
      <c r="B10" s="39"/>
      <c r="C10" s="40"/>
      <c r="D10" s="40"/>
      <c r="E10" s="42"/>
      <c r="F10" s="42"/>
      <c r="H10" s="42"/>
      <c r="I10" s="42"/>
      <c r="J10" s="42"/>
      <c r="K10" s="43"/>
      <c r="L10" s="42"/>
    </row>
    <row r="11" spans="1:13" ht="20.100000000000001" customHeight="1" thickBot="1" x14ac:dyDescent="0.25">
      <c r="A11" s="37"/>
      <c r="B11" s="39"/>
      <c r="C11" s="40"/>
      <c r="D11" s="40"/>
      <c r="E11" s="42"/>
      <c r="F11" s="42"/>
      <c r="H11" s="42"/>
      <c r="I11" s="42"/>
      <c r="J11" s="42"/>
      <c r="K11" s="43"/>
      <c r="L11" s="42"/>
    </row>
    <row r="12" spans="1:13" ht="20.100000000000001" customHeight="1" thickBot="1" x14ac:dyDescent="0.25">
      <c r="A12" s="179" t="s">
        <v>49</v>
      </c>
      <c r="B12" s="39"/>
      <c r="C12" s="40"/>
      <c r="D12" s="40"/>
      <c r="E12" s="153"/>
      <c r="F12" s="81"/>
      <c r="H12" s="153"/>
      <c r="I12" s="81"/>
      <c r="J12" s="41"/>
      <c r="K12" s="43"/>
      <c r="L12" s="42"/>
    </row>
    <row r="13" spans="1:13" ht="20.100000000000001" customHeight="1" thickBot="1" x14ac:dyDescent="0.25">
      <c r="A13" s="7"/>
      <c r="B13" s="39"/>
      <c r="C13" s="40"/>
      <c r="D13" s="40"/>
      <c r="F13" s="42"/>
      <c r="I13" s="42"/>
      <c r="J13" s="42"/>
      <c r="K13" s="43"/>
      <c r="L13" s="42"/>
    </row>
    <row r="14" spans="1:13" ht="20.100000000000001" customHeight="1" thickBot="1" x14ac:dyDescent="0.25">
      <c r="A14" s="177" t="s">
        <v>50</v>
      </c>
      <c r="B14" s="39"/>
      <c r="C14" s="40"/>
      <c r="D14" s="40"/>
      <c r="E14" s="153"/>
      <c r="F14" s="81"/>
      <c r="H14" s="153"/>
      <c r="I14" s="81"/>
      <c r="J14" s="41"/>
      <c r="K14" s="44" t="s">
        <v>25</v>
      </c>
      <c r="L14" s="41"/>
      <c r="M14" s="91"/>
    </row>
    <row r="15" spans="1:13" ht="20.100000000000001" customHeight="1" thickBot="1" x14ac:dyDescent="0.25">
      <c r="A15" s="37"/>
      <c r="B15" s="39"/>
      <c r="C15" s="40"/>
      <c r="D15" s="40"/>
      <c r="F15" s="42"/>
      <c r="I15" s="42"/>
      <c r="J15" s="42"/>
      <c r="K15" s="43"/>
      <c r="L15" s="42"/>
    </row>
    <row r="16" spans="1:13" ht="20.100000000000001" customHeight="1" thickBot="1" x14ac:dyDescent="0.25">
      <c r="A16" s="179" t="s">
        <v>51</v>
      </c>
      <c r="B16" s="39"/>
      <c r="C16" s="40"/>
      <c r="D16" s="40"/>
      <c r="E16" s="153"/>
      <c r="F16" s="81"/>
      <c r="H16" s="153"/>
      <c r="I16" s="81"/>
      <c r="J16" s="41"/>
      <c r="K16" s="43"/>
      <c r="L16" s="42"/>
    </row>
    <row r="17" spans="1:12" ht="20.100000000000001" customHeight="1" thickBot="1" x14ac:dyDescent="0.25">
      <c r="A17" s="7"/>
      <c r="B17" s="39"/>
      <c r="C17" s="40"/>
      <c r="D17" s="40"/>
      <c r="F17" s="42"/>
      <c r="I17" s="42"/>
      <c r="J17" s="42"/>
      <c r="K17" s="43"/>
      <c r="L17" s="42"/>
    </row>
    <row r="18" spans="1:12" ht="20.100000000000001" customHeight="1" thickBot="1" x14ac:dyDescent="0.25">
      <c r="A18" s="177" t="s">
        <v>52</v>
      </c>
      <c r="B18" s="39"/>
      <c r="C18" s="40"/>
      <c r="D18" s="40"/>
      <c r="E18" s="153"/>
      <c r="F18" s="81"/>
      <c r="H18" s="153"/>
      <c r="I18" s="81"/>
      <c r="J18" s="41"/>
      <c r="K18" s="44" t="s">
        <v>25</v>
      </c>
      <c r="L18" s="41"/>
    </row>
    <row r="19" spans="1:12" ht="20.100000000000001" customHeight="1" thickBot="1" x14ac:dyDescent="0.25">
      <c r="A19" s="37"/>
      <c r="B19" s="39"/>
      <c r="C19" s="40"/>
      <c r="D19" s="40"/>
      <c r="F19" s="42"/>
      <c r="I19" s="42"/>
      <c r="J19" s="42"/>
      <c r="K19" s="43"/>
      <c r="L19" s="42"/>
    </row>
    <row r="20" spans="1:12" ht="20.100000000000001" customHeight="1" thickBot="1" x14ac:dyDescent="0.25">
      <c r="A20" s="179" t="s">
        <v>53</v>
      </c>
      <c r="B20" s="39"/>
      <c r="C20" s="40"/>
      <c r="D20" s="40"/>
      <c r="E20" s="153"/>
      <c r="F20" s="81"/>
      <c r="H20" s="153"/>
      <c r="I20" s="81"/>
      <c r="J20" s="41"/>
      <c r="K20" s="43"/>
      <c r="L20" s="42"/>
    </row>
    <row r="21" spans="1:12" ht="20.100000000000001" customHeight="1" thickBot="1" x14ac:dyDescent="0.25">
      <c r="A21" s="7"/>
      <c r="B21" s="39"/>
      <c r="C21" s="40"/>
      <c r="D21" s="40"/>
      <c r="F21" s="42"/>
      <c r="I21" s="42"/>
      <c r="J21" s="42"/>
      <c r="K21" s="43"/>
      <c r="L21" s="42"/>
    </row>
    <row r="22" spans="1:12" ht="20.100000000000001" customHeight="1" thickBot="1" x14ac:dyDescent="0.25">
      <c r="A22" s="177" t="s">
        <v>54</v>
      </c>
      <c r="B22" s="39"/>
      <c r="C22" s="40"/>
      <c r="D22" s="40"/>
      <c r="E22" s="153"/>
      <c r="F22" s="81"/>
      <c r="H22" s="153"/>
      <c r="I22" s="81"/>
      <c r="J22" s="41"/>
      <c r="K22" s="44" t="s">
        <v>25</v>
      </c>
      <c r="L22" s="41"/>
    </row>
    <row r="23" spans="1:12" ht="20.100000000000001" customHeight="1" thickBot="1" x14ac:dyDescent="0.25">
      <c r="A23" s="37"/>
      <c r="B23" s="39"/>
      <c r="C23" s="40"/>
      <c r="D23" s="40"/>
      <c r="F23" s="42"/>
      <c r="I23" s="42"/>
      <c r="J23" s="42"/>
      <c r="K23" s="43"/>
      <c r="L23" s="42"/>
    </row>
    <row r="24" spans="1:12" ht="20.100000000000001" customHeight="1" thickBot="1" x14ac:dyDescent="0.25">
      <c r="A24" s="179" t="s">
        <v>55</v>
      </c>
      <c r="B24" s="39"/>
      <c r="C24" s="40"/>
      <c r="D24" s="40"/>
      <c r="E24" s="153"/>
      <c r="F24" s="81"/>
      <c r="H24" s="153"/>
      <c r="I24" s="81"/>
      <c r="J24" s="41"/>
      <c r="K24" s="43"/>
      <c r="L24" s="42"/>
    </row>
    <row r="25" spans="1:12" ht="20.100000000000001" customHeight="1" thickBot="1" x14ac:dyDescent="0.25">
      <c r="A25" s="7"/>
      <c r="B25" s="39"/>
      <c r="C25" s="40"/>
      <c r="D25" s="40"/>
      <c r="F25" s="42"/>
      <c r="H25" s="92"/>
      <c r="I25" s="42"/>
      <c r="J25" s="42"/>
      <c r="K25" s="43"/>
      <c r="L25" s="42"/>
    </row>
    <row r="26" spans="1:12" ht="20.100000000000001" customHeight="1" thickBot="1" x14ac:dyDescent="0.25">
      <c r="A26" s="177" t="s">
        <v>56</v>
      </c>
      <c r="B26" s="39"/>
      <c r="C26" s="40"/>
      <c r="D26" s="40"/>
      <c r="E26" s="153"/>
      <c r="F26" s="81"/>
      <c r="H26" s="153"/>
      <c r="I26" s="81"/>
      <c r="J26" s="41"/>
      <c r="K26" s="44" t="s">
        <v>25</v>
      </c>
      <c r="L26" s="41"/>
    </row>
    <row r="27" spans="1:12" ht="20.100000000000001" customHeight="1" x14ac:dyDescent="0.2">
      <c r="A27" s="7"/>
      <c r="B27" s="39"/>
      <c r="C27" s="40"/>
      <c r="D27" s="40"/>
      <c r="F27" s="42"/>
      <c r="I27" s="42"/>
      <c r="J27" s="42"/>
      <c r="K27" s="43"/>
      <c r="L27" s="42"/>
    </row>
    <row r="28" spans="1:12" ht="20.100000000000001" customHeight="1" thickBot="1" x14ac:dyDescent="0.25">
      <c r="A28" s="177" t="s">
        <v>25</v>
      </c>
      <c r="B28" s="39"/>
      <c r="C28" s="40"/>
      <c r="D28" s="40"/>
      <c r="F28" s="42"/>
      <c r="I28" s="42"/>
      <c r="J28" s="42"/>
      <c r="K28" s="44" t="s">
        <v>25</v>
      </c>
      <c r="L28" s="41"/>
    </row>
    <row r="29" spans="1:12" ht="20.100000000000001" customHeight="1" thickBot="1" x14ac:dyDescent="0.25">
      <c r="A29" s="179" t="s">
        <v>57</v>
      </c>
      <c r="B29" s="39"/>
      <c r="C29" s="40"/>
      <c r="D29" s="40"/>
      <c r="E29" s="94">
        <f>SUM(E12:E26)</f>
        <v>0</v>
      </c>
      <c r="F29" s="81"/>
      <c r="H29" s="94">
        <f>SUM(H12:H26)</f>
        <v>0</v>
      </c>
      <c r="I29" s="81"/>
      <c r="J29" s="41"/>
      <c r="K29" s="43"/>
      <c r="L29" s="42"/>
    </row>
    <row r="30" spans="1:12" x14ac:dyDescent="0.2">
      <c r="A30" s="7"/>
      <c r="B30" s="39"/>
      <c r="C30" s="40"/>
      <c r="D30" s="40"/>
      <c r="E30" s="40"/>
      <c r="F30" s="40"/>
      <c r="G30" s="42"/>
      <c r="H30" s="42"/>
      <c r="I30" s="42"/>
      <c r="J30" s="42"/>
      <c r="K30" s="43"/>
      <c r="L30" s="42"/>
    </row>
    <row r="31" spans="1:12" x14ac:dyDescent="0.2">
      <c r="A31" s="177" t="s">
        <v>25</v>
      </c>
      <c r="B31" s="39"/>
      <c r="C31" s="40"/>
      <c r="D31" s="40"/>
      <c r="E31" s="40"/>
      <c r="F31" s="40"/>
      <c r="G31" s="42"/>
      <c r="H31" s="42"/>
      <c r="I31" s="42"/>
      <c r="J31" s="42"/>
      <c r="K31" s="44" t="s">
        <v>25</v>
      </c>
      <c r="L31" s="41"/>
    </row>
    <row r="32" spans="1:12" x14ac:dyDescent="0.2">
      <c r="A32" s="177" t="s">
        <v>58</v>
      </c>
      <c r="B32" s="39"/>
      <c r="C32" s="40"/>
      <c r="D32" s="40"/>
      <c r="E32" s="40"/>
      <c r="F32" s="40"/>
      <c r="G32" s="42"/>
      <c r="H32" s="42"/>
      <c r="I32" s="42"/>
      <c r="J32" s="42"/>
      <c r="K32" s="43"/>
      <c r="L32" s="42"/>
    </row>
    <row r="33" spans="1:12" x14ac:dyDescent="0.2">
      <c r="A33" s="7" t="s">
        <v>59</v>
      </c>
      <c r="B33" s="39"/>
      <c r="C33" s="40"/>
      <c r="D33" s="40"/>
      <c r="E33" s="40"/>
      <c r="F33" s="40"/>
      <c r="G33" s="42"/>
      <c r="H33" s="42"/>
      <c r="I33" s="42"/>
      <c r="J33" s="42"/>
      <c r="K33" s="43"/>
      <c r="L33" s="42"/>
    </row>
    <row r="34" spans="1:12" x14ac:dyDescent="0.2">
      <c r="A34" s="177" t="s">
        <v>25</v>
      </c>
      <c r="B34" s="39"/>
      <c r="C34" s="40"/>
      <c r="D34" s="40"/>
      <c r="E34" s="40"/>
      <c r="F34" s="40"/>
      <c r="G34" s="42"/>
      <c r="H34" s="42"/>
      <c r="I34" s="42"/>
      <c r="J34" s="42"/>
      <c r="K34" s="44" t="s">
        <v>25</v>
      </c>
      <c r="L34" s="41"/>
    </row>
    <row r="35" spans="1:12" x14ac:dyDescent="0.2">
      <c r="A35" s="93"/>
      <c r="B35" s="39"/>
      <c r="C35" s="40"/>
      <c r="D35" s="40"/>
      <c r="E35" s="40"/>
      <c r="F35" s="40"/>
      <c r="G35" s="42"/>
      <c r="H35" s="42"/>
      <c r="I35" s="42"/>
      <c r="J35" s="42"/>
      <c r="K35" s="43"/>
      <c r="L35" s="42"/>
    </row>
    <row r="36" spans="1:12" x14ac:dyDescent="0.2">
      <c r="A36" s="93"/>
      <c r="B36" s="39"/>
      <c r="C36" s="40"/>
      <c r="D36" s="40"/>
      <c r="E36" s="40"/>
      <c r="F36" s="40"/>
      <c r="G36" s="42"/>
      <c r="H36" s="42"/>
      <c r="I36" s="42"/>
      <c r="J36" s="42"/>
      <c r="K36" s="43"/>
      <c r="L36" s="42"/>
    </row>
    <row r="37" spans="1:12" x14ac:dyDescent="0.2">
      <c r="A37" s="179" t="s">
        <v>25</v>
      </c>
      <c r="B37" s="39"/>
      <c r="C37" s="40"/>
      <c r="D37" s="40"/>
      <c r="E37" s="40"/>
      <c r="F37" s="40"/>
      <c r="G37" s="42"/>
      <c r="H37" s="42"/>
      <c r="I37" s="42"/>
      <c r="J37" s="42"/>
      <c r="K37" s="43"/>
      <c r="L37" s="42"/>
    </row>
    <row r="38" spans="1:12" x14ac:dyDescent="0.2">
      <c r="A38" s="177" t="s">
        <v>25</v>
      </c>
      <c r="B38" s="39"/>
      <c r="C38" s="40"/>
      <c r="D38" s="40"/>
      <c r="E38" s="40"/>
      <c r="F38" s="40"/>
      <c r="G38" s="42"/>
      <c r="H38" s="42"/>
      <c r="I38" s="42"/>
      <c r="J38" s="42"/>
      <c r="K38" s="43"/>
      <c r="L38" s="42"/>
    </row>
    <row r="39" spans="1:12" x14ac:dyDescent="0.2">
      <c r="A39" s="179" t="s">
        <v>25</v>
      </c>
      <c r="B39" s="39"/>
      <c r="C39" s="40"/>
      <c r="D39" s="40"/>
      <c r="E39" s="40"/>
      <c r="F39" s="40"/>
      <c r="G39" s="42"/>
      <c r="H39" s="42"/>
      <c r="I39" s="42"/>
      <c r="J39" s="42"/>
      <c r="K39" s="43"/>
      <c r="L39" s="42"/>
    </row>
    <row r="40" spans="1:12" x14ac:dyDescent="0.2">
      <c r="A40" s="177" t="s">
        <v>25</v>
      </c>
      <c r="B40" s="39"/>
      <c r="C40" s="40"/>
      <c r="D40" s="40"/>
      <c r="E40" s="40"/>
      <c r="F40" s="45"/>
      <c r="G40" s="39"/>
      <c r="H40" s="46"/>
      <c r="I40" s="42"/>
      <c r="J40" s="41"/>
      <c r="K40" s="43"/>
      <c r="L40" s="42"/>
    </row>
    <row r="41" spans="1:12" x14ac:dyDescent="0.2">
      <c r="A41" s="7"/>
      <c r="B41" s="39"/>
      <c r="C41" s="40"/>
      <c r="D41" s="40"/>
      <c r="E41" s="40"/>
      <c r="F41" s="40"/>
      <c r="G41" s="47"/>
      <c r="H41" s="42"/>
      <c r="I41" s="42"/>
      <c r="J41" s="41"/>
      <c r="K41" s="43"/>
      <c r="L41" s="42"/>
    </row>
    <row r="42" spans="1:12" x14ac:dyDescent="0.2">
      <c r="A42" s="177" t="s">
        <v>25</v>
      </c>
      <c r="B42" s="39"/>
      <c r="C42" s="40"/>
      <c r="D42" s="40"/>
      <c r="E42" s="40"/>
      <c r="F42" s="40"/>
      <c r="G42" s="42"/>
      <c r="H42" s="47"/>
      <c r="I42" s="42"/>
      <c r="J42" s="48"/>
      <c r="K42" s="44" t="s">
        <v>25</v>
      </c>
      <c r="L42" s="41"/>
    </row>
    <row r="43" spans="1:12" ht="13.5" thickBot="1" x14ac:dyDescent="0.25">
      <c r="A43" s="9"/>
      <c r="B43" s="49"/>
      <c r="C43" s="50"/>
      <c r="D43" s="50"/>
      <c r="E43" s="50"/>
      <c r="F43" s="50"/>
      <c r="G43" s="51"/>
      <c r="H43" s="52"/>
      <c r="I43" s="51"/>
      <c r="J43" s="53"/>
      <c r="K43" s="54"/>
      <c r="L43" s="41"/>
    </row>
  </sheetData>
  <mergeCells count="1">
    <mergeCell ref="A2:B2"/>
  </mergeCells>
  <phoneticPr fontId="13" type="noConversion"/>
  <pageMargins left="0.75" right="0.75" top="1" bottom="0.4" header="0.5" footer="0.5"/>
  <pageSetup scale="95" orientation="portrait" r:id="rId1"/>
  <headerFooter alignWithMargins="0">
    <oddHeader>&amp;CPublic Health Solutions -- Contracting and Management Services
FRINGE BENEFITS DETAIL</oddHeader>
  </headerFooter>
  <rowBreaks count="1" manualBreakCount="1">
    <brk id="4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workbookViewId="0">
      <selection activeCell="D24" sqref="D24"/>
    </sheetView>
  </sheetViews>
  <sheetFormatPr defaultColWidth="13.7109375" defaultRowHeight="12.75" x14ac:dyDescent="0.2"/>
  <cols>
    <col min="1" max="1" width="22.5703125" customWidth="1"/>
    <col min="2" max="2" width="38.42578125" customWidth="1"/>
    <col min="3" max="3" width="15" customWidth="1"/>
    <col min="4" max="4" width="6.7109375" customWidth="1"/>
  </cols>
  <sheetData>
    <row r="1" spans="1:5" x14ac:dyDescent="0.2">
      <c r="A1" s="115" t="str">
        <f>'Budget-Summary'!A3</f>
        <v>AGENCY NAME:</v>
      </c>
      <c r="B1" s="171">
        <f>'Budget-Summary'!B3</f>
        <v>0</v>
      </c>
    </row>
    <row r="2" spans="1:5" x14ac:dyDescent="0.2">
      <c r="A2" s="2"/>
      <c r="B2" s="2"/>
    </row>
    <row r="3" spans="1:5" ht="16.5" thickBot="1" x14ac:dyDescent="0.3">
      <c r="C3" s="12"/>
      <c r="D3" s="12"/>
    </row>
    <row r="4" spans="1:5" x14ac:dyDescent="0.2">
      <c r="A4" s="67" t="s">
        <v>25</v>
      </c>
      <c r="B4" s="101"/>
      <c r="C4" s="55" t="s">
        <v>60</v>
      </c>
      <c r="D4" s="56" t="s">
        <v>61</v>
      </c>
    </row>
    <row r="5" spans="1:5" x14ac:dyDescent="0.2">
      <c r="A5" s="72" t="s">
        <v>62</v>
      </c>
      <c r="B5" s="22"/>
      <c r="C5" s="178" t="s">
        <v>28</v>
      </c>
      <c r="D5" s="58" t="s">
        <v>63</v>
      </c>
    </row>
    <row r="6" spans="1:5" ht="13.5" thickBot="1" x14ac:dyDescent="0.25">
      <c r="A6" s="69" t="s">
        <v>25</v>
      </c>
      <c r="B6" s="103"/>
      <c r="C6" s="59" t="s">
        <v>34</v>
      </c>
      <c r="D6" s="60" t="s">
        <v>36</v>
      </c>
    </row>
    <row r="7" spans="1:5" x14ac:dyDescent="0.2">
      <c r="A7" s="320" t="s">
        <v>64</v>
      </c>
      <c r="B7" s="321"/>
      <c r="C7" s="61"/>
      <c r="D7" s="62"/>
    </row>
    <row r="8" spans="1:5" x14ac:dyDescent="0.2">
      <c r="A8" s="316" t="s">
        <v>65</v>
      </c>
      <c r="B8" s="317"/>
      <c r="C8" s="63"/>
      <c r="D8" s="64"/>
    </row>
    <row r="9" spans="1:5" x14ac:dyDescent="0.2">
      <c r="A9" s="316"/>
      <c r="B9" s="317"/>
      <c r="C9" s="63"/>
      <c r="D9" s="64"/>
    </row>
    <row r="10" spans="1:5" x14ac:dyDescent="0.2">
      <c r="A10" s="316"/>
      <c r="B10" s="317"/>
      <c r="C10" s="63"/>
      <c r="D10" s="64"/>
      <c r="E10" s="72"/>
    </row>
    <row r="11" spans="1:5" x14ac:dyDescent="0.2">
      <c r="A11" s="316"/>
      <c r="B11" s="317"/>
      <c r="C11" s="63"/>
      <c r="D11" s="64"/>
    </row>
    <row r="12" spans="1:5" x14ac:dyDescent="0.2">
      <c r="A12" s="316"/>
      <c r="B12" s="317"/>
      <c r="C12" s="63"/>
      <c r="D12" s="64"/>
    </row>
    <row r="13" spans="1:5" x14ac:dyDescent="0.2">
      <c r="A13" s="316"/>
      <c r="B13" s="317"/>
      <c r="C13" s="63"/>
      <c r="D13" s="64"/>
    </row>
    <row r="14" spans="1:5" x14ac:dyDescent="0.2">
      <c r="A14" s="316"/>
      <c r="B14" s="317"/>
      <c r="C14" s="63"/>
      <c r="D14" s="64"/>
    </row>
    <row r="15" spans="1:5" x14ac:dyDescent="0.2">
      <c r="A15" s="316"/>
      <c r="B15" s="317"/>
      <c r="C15" s="63"/>
      <c r="D15" s="64"/>
    </row>
    <row r="16" spans="1:5" x14ac:dyDescent="0.2">
      <c r="A16" s="316"/>
      <c r="B16" s="317"/>
      <c r="C16" s="63"/>
      <c r="D16" s="64"/>
    </row>
    <row r="17" spans="1:4" x14ac:dyDescent="0.2">
      <c r="A17" s="316"/>
      <c r="B17" s="317"/>
      <c r="C17" s="63"/>
      <c r="D17" s="64"/>
    </row>
    <row r="18" spans="1:4" x14ac:dyDescent="0.2">
      <c r="A18" s="316"/>
      <c r="B18" s="317"/>
      <c r="C18" s="63"/>
      <c r="D18" s="64"/>
    </row>
    <row r="19" spans="1:4" x14ac:dyDescent="0.2">
      <c r="A19" s="316"/>
      <c r="B19" s="317"/>
      <c r="C19" s="63"/>
      <c r="D19" s="64"/>
    </row>
    <row r="20" spans="1:4" x14ac:dyDescent="0.2">
      <c r="A20" s="316"/>
      <c r="B20" s="317"/>
      <c r="C20" s="63"/>
      <c r="D20" s="64"/>
    </row>
    <row r="21" spans="1:4" x14ac:dyDescent="0.2">
      <c r="A21" s="316"/>
      <c r="B21" s="317"/>
      <c r="C21" s="63"/>
      <c r="D21" s="64"/>
    </row>
    <row r="22" spans="1:4" ht="13.5" thickBot="1" x14ac:dyDescent="0.25">
      <c r="A22" s="316"/>
      <c r="B22" s="317"/>
      <c r="C22" s="65"/>
      <c r="D22" s="66"/>
    </row>
    <row r="23" spans="1:4" ht="9" customHeight="1" x14ac:dyDescent="0.2">
      <c r="A23" s="316"/>
      <c r="B23" s="317"/>
      <c r="C23" s="67"/>
      <c r="D23" s="68"/>
    </row>
    <row r="24" spans="1:4" x14ac:dyDescent="0.2">
      <c r="A24" s="316"/>
      <c r="B24" s="317"/>
      <c r="C24" s="158">
        <v>0</v>
      </c>
      <c r="D24" s="129" t="s">
        <v>36</v>
      </c>
    </row>
    <row r="25" spans="1:4" ht="9" customHeight="1" thickBot="1" x14ac:dyDescent="0.25">
      <c r="A25" s="318"/>
      <c r="B25" s="319"/>
      <c r="C25" s="69"/>
      <c r="D25" s="70"/>
    </row>
    <row r="26" spans="1:4" x14ac:dyDescent="0.2">
      <c r="A26" s="320" t="s">
        <v>66</v>
      </c>
      <c r="B26" s="321"/>
      <c r="C26" s="61"/>
      <c r="D26" s="62"/>
    </row>
    <row r="27" spans="1:4" x14ac:dyDescent="0.2">
      <c r="A27" s="316" t="s">
        <v>67</v>
      </c>
      <c r="B27" s="317"/>
      <c r="C27" s="63"/>
      <c r="D27" s="64"/>
    </row>
    <row r="28" spans="1:4" x14ac:dyDescent="0.2">
      <c r="A28" s="316"/>
      <c r="B28" s="317"/>
      <c r="C28" s="63"/>
      <c r="D28" s="64"/>
    </row>
    <row r="29" spans="1:4" x14ac:dyDescent="0.2">
      <c r="A29" s="316"/>
      <c r="B29" s="317"/>
      <c r="C29" s="63"/>
      <c r="D29" s="64"/>
    </row>
    <row r="30" spans="1:4" x14ac:dyDescent="0.2">
      <c r="A30" s="316"/>
      <c r="B30" s="317"/>
      <c r="C30" s="63"/>
      <c r="D30" s="64"/>
    </row>
    <row r="31" spans="1:4" x14ac:dyDescent="0.2">
      <c r="A31" s="316"/>
      <c r="B31" s="317"/>
      <c r="C31" s="63"/>
      <c r="D31" s="64"/>
    </row>
    <row r="32" spans="1:4" x14ac:dyDescent="0.2">
      <c r="A32" s="316"/>
      <c r="B32" s="317"/>
      <c r="C32" s="63"/>
      <c r="D32" s="64"/>
    </row>
    <row r="33" spans="1:4" x14ac:dyDescent="0.2">
      <c r="A33" s="316"/>
      <c r="B33" s="317"/>
      <c r="C33" s="63"/>
      <c r="D33" s="64"/>
    </row>
    <row r="34" spans="1:4" x14ac:dyDescent="0.2">
      <c r="A34" s="316"/>
      <c r="B34" s="317"/>
      <c r="C34" s="63"/>
      <c r="D34" s="64"/>
    </row>
    <row r="35" spans="1:4" x14ac:dyDescent="0.2">
      <c r="A35" s="316"/>
      <c r="B35" s="317"/>
      <c r="C35" s="63"/>
      <c r="D35" s="64"/>
    </row>
    <row r="36" spans="1:4" x14ac:dyDescent="0.2">
      <c r="A36" s="316"/>
      <c r="B36" s="317"/>
      <c r="C36" s="63"/>
      <c r="D36" s="64"/>
    </row>
    <row r="37" spans="1:4" x14ac:dyDescent="0.2">
      <c r="A37" s="316"/>
      <c r="B37" s="317"/>
      <c r="C37" s="63"/>
      <c r="D37" s="64"/>
    </row>
    <row r="38" spans="1:4" x14ac:dyDescent="0.2">
      <c r="A38" s="316"/>
      <c r="B38" s="317"/>
      <c r="C38" s="63"/>
      <c r="D38" s="64"/>
    </row>
    <row r="39" spans="1:4" x14ac:dyDescent="0.2">
      <c r="A39" s="316"/>
      <c r="B39" s="317"/>
      <c r="C39" s="63"/>
      <c r="D39" s="64"/>
    </row>
    <row r="40" spans="1:4" x14ac:dyDescent="0.2">
      <c r="A40" s="316"/>
      <c r="B40" s="317"/>
      <c r="C40" s="63"/>
      <c r="D40" s="64"/>
    </row>
    <row r="41" spans="1:4" ht="13.5" thickBot="1" x14ac:dyDescent="0.25">
      <c r="A41" s="316"/>
      <c r="B41" s="317"/>
      <c r="C41" s="65"/>
      <c r="D41" s="66"/>
    </row>
    <row r="42" spans="1:4" ht="9" customHeight="1" x14ac:dyDescent="0.2">
      <c r="A42" s="316"/>
      <c r="B42" s="317"/>
      <c r="C42" s="67"/>
      <c r="D42" s="68"/>
    </row>
    <row r="43" spans="1:4" x14ac:dyDescent="0.2">
      <c r="A43" s="316"/>
      <c r="B43" s="317"/>
      <c r="C43" s="158">
        <v>0</v>
      </c>
      <c r="D43" s="129" t="s">
        <v>36</v>
      </c>
    </row>
    <row r="44" spans="1:4" ht="9" customHeight="1" thickBot="1" x14ac:dyDescent="0.25">
      <c r="A44" s="318"/>
      <c r="B44" s="319"/>
      <c r="C44" s="69"/>
      <c r="D44" s="70"/>
    </row>
    <row r="45" spans="1:4" ht="6.75" customHeight="1" thickBot="1" x14ac:dyDescent="0.25"/>
    <row r="46" spans="1:4" ht="12" customHeight="1" x14ac:dyDescent="0.2">
      <c r="C46" s="154"/>
      <c r="D46" s="71"/>
    </row>
    <row r="47" spans="1:4" ht="12" customHeight="1" x14ac:dyDescent="0.2">
      <c r="A47" s="2" t="s">
        <v>68</v>
      </c>
      <c r="B47" s="74"/>
      <c r="C47" s="106">
        <f>C24+C43</f>
        <v>0</v>
      </c>
      <c r="D47" s="71"/>
    </row>
    <row r="48" spans="1:4" ht="12" customHeight="1" thickBot="1" x14ac:dyDescent="0.25">
      <c r="A48" t="s">
        <v>69</v>
      </c>
      <c r="C48" s="155"/>
      <c r="D48" s="71"/>
    </row>
    <row r="55" spans="2:2" x14ac:dyDescent="0.2">
      <c r="B55" s="22"/>
    </row>
  </sheetData>
  <mergeCells count="38">
    <mergeCell ref="A7:B7"/>
    <mergeCell ref="A18:B18"/>
    <mergeCell ref="A17:B17"/>
    <mergeCell ref="A16:B16"/>
    <mergeCell ref="A15:B15"/>
    <mergeCell ref="A14:B14"/>
    <mergeCell ref="A13:B13"/>
    <mergeCell ref="A12:B12"/>
    <mergeCell ref="A11:B11"/>
    <mergeCell ref="A10:B10"/>
    <mergeCell ref="A21:B21"/>
    <mergeCell ref="A20:B20"/>
    <mergeCell ref="A9:B9"/>
    <mergeCell ref="A8:B8"/>
    <mergeCell ref="A30:B30"/>
    <mergeCell ref="A28:B28"/>
    <mergeCell ref="A29:B29"/>
    <mergeCell ref="A19:B19"/>
    <mergeCell ref="A27:B27"/>
    <mergeCell ref="A26:B26"/>
    <mergeCell ref="A25:B25"/>
    <mergeCell ref="A24:B24"/>
    <mergeCell ref="A23:B23"/>
    <mergeCell ref="A22:B22"/>
    <mergeCell ref="A35:B35"/>
    <mergeCell ref="A34:B34"/>
    <mergeCell ref="A32:B32"/>
    <mergeCell ref="A31:B31"/>
    <mergeCell ref="A44:B44"/>
    <mergeCell ref="A43:B43"/>
    <mergeCell ref="A33:B33"/>
    <mergeCell ref="A42:B42"/>
    <mergeCell ref="A41:B41"/>
    <mergeCell ref="A40:B40"/>
    <mergeCell ref="A39:B39"/>
    <mergeCell ref="A38:B38"/>
    <mergeCell ref="A37:B37"/>
    <mergeCell ref="A36:B36"/>
  </mergeCells>
  <phoneticPr fontId="0" type="noConversion"/>
  <pageMargins left="0.75" right="0.75" top="1" bottom="0.4" header="0.5" footer="0.5"/>
  <pageSetup scale="95" orientation="portrait" r:id="rId1"/>
  <headerFooter alignWithMargins="0">
    <oddHeader>&amp;CPublic Health Solutions -- Contracting and Management Services
BUDGET JUSTIFICATION FOR TRAVEL</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zoomScaleNormal="70" workbookViewId="0"/>
  </sheetViews>
  <sheetFormatPr defaultColWidth="13.7109375" defaultRowHeight="12.75" x14ac:dyDescent="0.2"/>
  <cols>
    <col min="1" max="1" width="22.7109375" customWidth="1"/>
    <col min="2" max="2" width="53" customWidth="1"/>
    <col min="3" max="3" width="17.7109375" customWidth="1"/>
    <col min="4" max="4" width="6.7109375" customWidth="1"/>
  </cols>
  <sheetData>
    <row r="1" spans="1:4" x14ac:dyDescent="0.2">
      <c r="A1" s="116" t="str">
        <f>'Budget-Summary'!A3</f>
        <v>AGENCY NAME:</v>
      </c>
      <c r="B1" s="171">
        <f>'Budget-Summary'!B3</f>
        <v>0</v>
      </c>
    </row>
    <row r="2" spans="1:4" x14ac:dyDescent="0.2">
      <c r="A2" s="2"/>
      <c r="B2" s="2"/>
    </row>
    <row r="3" spans="1:4" ht="16.5" thickBot="1" x14ac:dyDescent="0.3">
      <c r="C3" s="12"/>
      <c r="D3" s="12"/>
    </row>
    <row r="4" spans="1:4" x14ac:dyDescent="0.2">
      <c r="A4" s="67" t="s">
        <v>25</v>
      </c>
      <c r="B4" s="111"/>
      <c r="C4" s="109" t="s">
        <v>60</v>
      </c>
      <c r="D4" s="56" t="s">
        <v>61</v>
      </c>
    </row>
    <row r="5" spans="1:4" x14ac:dyDescent="0.2">
      <c r="A5" s="72" t="s">
        <v>70</v>
      </c>
      <c r="B5" s="105"/>
      <c r="C5" s="110" t="s">
        <v>28</v>
      </c>
      <c r="D5" s="58" t="s">
        <v>63</v>
      </c>
    </row>
    <row r="6" spans="1:4" ht="13.5" thickBot="1" x14ac:dyDescent="0.25">
      <c r="A6" s="69" t="s">
        <v>25</v>
      </c>
      <c r="B6" s="112"/>
      <c r="C6" s="102" t="s">
        <v>34</v>
      </c>
      <c r="D6" s="60" t="s">
        <v>36</v>
      </c>
    </row>
    <row r="7" spans="1:4" x14ac:dyDescent="0.2">
      <c r="A7" s="320" t="s">
        <v>71</v>
      </c>
      <c r="B7" s="321"/>
      <c r="C7" s="107"/>
      <c r="D7" s="62"/>
    </row>
    <row r="8" spans="1:4" ht="20.25" customHeight="1" thickBot="1" x14ac:dyDescent="0.25">
      <c r="A8" s="316" t="s">
        <v>65</v>
      </c>
      <c r="B8" s="317"/>
      <c r="C8" s="108"/>
      <c r="D8" s="64"/>
    </row>
    <row r="9" spans="1:4" ht="9" customHeight="1" x14ac:dyDescent="0.2">
      <c r="A9" s="322"/>
      <c r="B9" s="323"/>
      <c r="C9" s="101"/>
      <c r="D9" s="68"/>
    </row>
    <row r="10" spans="1:4" ht="9" customHeight="1" x14ac:dyDescent="0.2">
      <c r="A10" s="322"/>
      <c r="B10" s="323"/>
      <c r="C10" s="22"/>
      <c r="D10" s="73"/>
    </row>
    <row r="11" spans="1:4" x14ac:dyDescent="0.2">
      <c r="A11" s="322"/>
      <c r="B11" s="323"/>
      <c r="C11" s="158"/>
      <c r="D11" s="127" t="s">
        <v>36</v>
      </c>
    </row>
    <row r="12" spans="1:4" ht="9" customHeight="1" thickBot="1" x14ac:dyDescent="0.25">
      <c r="A12" s="324"/>
      <c r="B12" s="325"/>
      <c r="C12" s="103"/>
      <c r="D12" s="70"/>
    </row>
    <row r="13" spans="1:4" x14ac:dyDescent="0.2">
      <c r="A13" s="320" t="s">
        <v>71</v>
      </c>
      <c r="B13" s="321"/>
      <c r="C13" s="107"/>
      <c r="D13" s="62"/>
    </row>
    <row r="14" spans="1:4" ht="13.5" thickBot="1" x14ac:dyDescent="0.25">
      <c r="A14" s="316" t="s">
        <v>67</v>
      </c>
      <c r="B14" s="317"/>
      <c r="C14" s="108"/>
      <c r="D14" s="64"/>
    </row>
    <row r="15" spans="1:4" ht="9" customHeight="1" x14ac:dyDescent="0.2">
      <c r="A15" s="322"/>
      <c r="B15" s="323"/>
      <c r="C15" s="101"/>
      <c r="D15" s="68"/>
    </row>
    <row r="16" spans="1:4" ht="9" customHeight="1" x14ac:dyDescent="0.2">
      <c r="A16" s="322"/>
      <c r="B16" s="323"/>
      <c r="C16" s="22"/>
      <c r="D16" s="73"/>
    </row>
    <row r="17" spans="1:4" x14ac:dyDescent="0.2">
      <c r="A17" s="322"/>
      <c r="B17" s="323"/>
      <c r="C17" s="158">
        <v>0</v>
      </c>
      <c r="D17" s="127" t="s">
        <v>36</v>
      </c>
    </row>
    <row r="18" spans="1:4" ht="9" customHeight="1" thickBot="1" x14ac:dyDescent="0.25">
      <c r="A18" s="324"/>
      <c r="B18" s="325"/>
      <c r="C18" s="103"/>
      <c r="D18" s="70"/>
    </row>
    <row r="19" spans="1:4" x14ac:dyDescent="0.2">
      <c r="A19" s="320" t="s">
        <v>71</v>
      </c>
      <c r="B19" s="321"/>
      <c r="C19" s="107"/>
      <c r="D19" s="62"/>
    </row>
    <row r="20" spans="1:4" ht="13.5" thickBot="1" x14ac:dyDescent="0.25">
      <c r="A20" s="316" t="s">
        <v>67</v>
      </c>
      <c r="B20" s="317"/>
      <c r="C20" s="108"/>
      <c r="D20" s="64"/>
    </row>
    <row r="21" spans="1:4" ht="9" customHeight="1" x14ac:dyDescent="0.2">
      <c r="A21" s="316"/>
      <c r="B21" s="317"/>
      <c r="C21" s="101"/>
      <c r="D21" s="68"/>
    </row>
    <row r="22" spans="1:4" ht="9" customHeight="1" x14ac:dyDescent="0.2">
      <c r="A22" s="316"/>
      <c r="B22" s="317"/>
      <c r="C22" s="22"/>
      <c r="D22" s="73"/>
    </row>
    <row r="23" spans="1:4" x14ac:dyDescent="0.2">
      <c r="A23" s="316"/>
      <c r="B23" s="317"/>
      <c r="C23" s="158"/>
      <c r="D23" s="127" t="s">
        <v>36</v>
      </c>
    </row>
    <row r="24" spans="1:4" ht="9" customHeight="1" thickBot="1" x14ac:dyDescent="0.25">
      <c r="A24" s="318"/>
      <c r="B24" s="319"/>
      <c r="C24" s="103"/>
      <c r="D24" s="70"/>
    </row>
    <row r="25" spans="1:4" x14ac:dyDescent="0.2">
      <c r="A25" s="320" t="s">
        <v>71</v>
      </c>
      <c r="B25" s="321"/>
      <c r="C25" s="107"/>
      <c r="D25" s="62"/>
    </row>
    <row r="26" spans="1:4" ht="13.5" thickBot="1" x14ac:dyDescent="0.25">
      <c r="A26" s="316" t="s">
        <v>67</v>
      </c>
      <c r="B26" s="317"/>
      <c r="C26" s="108"/>
      <c r="D26" s="64"/>
    </row>
    <row r="27" spans="1:4" ht="9" customHeight="1" x14ac:dyDescent="0.2">
      <c r="A27" s="316"/>
      <c r="B27" s="317"/>
      <c r="C27" s="101"/>
      <c r="D27" s="68"/>
    </row>
    <row r="28" spans="1:4" ht="9" customHeight="1" x14ac:dyDescent="0.2">
      <c r="A28" s="316"/>
      <c r="B28" s="317"/>
      <c r="C28" s="22"/>
      <c r="D28" s="73"/>
    </row>
    <row r="29" spans="1:4" x14ac:dyDescent="0.2">
      <c r="A29" s="316"/>
      <c r="B29" s="317"/>
      <c r="C29" s="158"/>
      <c r="D29" s="127" t="s">
        <v>36</v>
      </c>
    </row>
    <row r="30" spans="1:4" ht="9" customHeight="1" thickBot="1" x14ac:dyDescent="0.25">
      <c r="A30" s="318"/>
      <c r="B30" s="319"/>
      <c r="C30" s="103"/>
      <c r="D30" s="70"/>
    </row>
    <row r="31" spans="1:4" x14ac:dyDescent="0.2">
      <c r="A31" s="320" t="s">
        <v>71</v>
      </c>
      <c r="B31" s="321"/>
      <c r="C31" s="107"/>
      <c r="D31" s="62"/>
    </row>
    <row r="32" spans="1:4" ht="13.5" thickBot="1" x14ac:dyDescent="0.25">
      <c r="A32" s="316" t="s">
        <v>67</v>
      </c>
      <c r="B32" s="317"/>
      <c r="C32" s="108"/>
      <c r="D32" s="64"/>
    </row>
    <row r="33" spans="1:4" ht="9" customHeight="1" x14ac:dyDescent="0.2">
      <c r="A33" s="316"/>
      <c r="B33" s="317"/>
      <c r="C33" s="101"/>
      <c r="D33" s="68"/>
    </row>
    <row r="34" spans="1:4" ht="9" customHeight="1" x14ac:dyDescent="0.2">
      <c r="A34" s="316"/>
      <c r="B34" s="317"/>
      <c r="C34" s="22"/>
      <c r="D34" s="73"/>
    </row>
    <row r="35" spans="1:4" x14ac:dyDescent="0.2">
      <c r="A35" s="316"/>
      <c r="B35" s="317"/>
      <c r="C35" s="158"/>
      <c r="D35" s="127" t="s">
        <v>36</v>
      </c>
    </row>
    <row r="36" spans="1:4" ht="9" customHeight="1" thickBot="1" x14ac:dyDescent="0.25">
      <c r="A36" s="318"/>
      <c r="B36" s="319"/>
      <c r="C36" s="103"/>
      <c r="D36" s="70"/>
    </row>
    <row r="37" spans="1:4" x14ac:dyDescent="0.2">
      <c r="A37" s="320" t="s">
        <v>71</v>
      </c>
      <c r="B37" s="321"/>
      <c r="C37" s="107"/>
      <c r="D37" s="62"/>
    </row>
    <row r="38" spans="1:4" ht="13.5" thickBot="1" x14ac:dyDescent="0.25">
      <c r="A38" s="316" t="s">
        <v>67</v>
      </c>
      <c r="B38" s="317"/>
      <c r="C38" s="108"/>
      <c r="D38" s="64"/>
    </row>
    <row r="39" spans="1:4" ht="9" customHeight="1" x14ac:dyDescent="0.2">
      <c r="A39" s="316"/>
      <c r="B39" s="317"/>
      <c r="C39" s="101"/>
      <c r="D39" s="68"/>
    </row>
    <row r="40" spans="1:4" ht="9" customHeight="1" x14ac:dyDescent="0.2">
      <c r="A40" s="316"/>
      <c r="B40" s="317"/>
      <c r="C40" s="22"/>
      <c r="D40" s="73"/>
    </row>
    <row r="41" spans="1:4" x14ac:dyDescent="0.2">
      <c r="A41" s="316"/>
      <c r="B41" s="317"/>
      <c r="C41" s="158"/>
      <c r="D41" s="127" t="s">
        <v>36</v>
      </c>
    </row>
    <row r="42" spans="1:4" ht="9" customHeight="1" thickBot="1" x14ac:dyDescent="0.25">
      <c r="A42" s="318"/>
      <c r="B42" s="319"/>
      <c r="C42" s="103"/>
      <c r="D42" s="70"/>
    </row>
    <row r="43" spans="1:4" x14ac:dyDescent="0.2">
      <c r="A43" s="320" t="s">
        <v>71</v>
      </c>
      <c r="B43" s="321"/>
      <c r="C43" s="107"/>
      <c r="D43" s="62"/>
    </row>
    <row r="44" spans="1:4" ht="13.5" thickBot="1" x14ac:dyDescent="0.25">
      <c r="A44" s="316" t="s">
        <v>67</v>
      </c>
      <c r="B44" s="317"/>
      <c r="C44" s="108"/>
      <c r="D44" s="64"/>
    </row>
    <row r="45" spans="1:4" ht="9" customHeight="1" x14ac:dyDescent="0.2">
      <c r="A45" s="316"/>
      <c r="B45" s="317"/>
      <c r="C45" s="101"/>
      <c r="D45" s="68"/>
    </row>
    <row r="46" spans="1:4" ht="9" customHeight="1" x14ac:dyDescent="0.2">
      <c r="A46" s="316"/>
      <c r="B46" s="317"/>
      <c r="C46" s="22"/>
      <c r="D46" s="73"/>
    </row>
    <row r="47" spans="1:4" x14ac:dyDescent="0.2">
      <c r="A47" s="316"/>
      <c r="B47" s="317"/>
      <c r="C47" s="158"/>
      <c r="D47" s="127" t="s">
        <v>36</v>
      </c>
    </row>
    <row r="48" spans="1:4" ht="9" customHeight="1" thickBot="1" x14ac:dyDescent="0.25">
      <c r="A48" s="318"/>
      <c r="B48" s="319"/>
      <c r="C48" s="103"/>
      <c r="D48" s="70"/>
    </row>
    <row r="49" spans="1:4" x14ac:dyDescent="0.2">
      <c r="A49" s="320" t="s">
        <v>71</v>
      </c>
      <c r="B49" s="321"/>
      <c r="C49" s="107"/>
      <c r="D49" s="62"/>
    </row>
    <row r="50" spans="1:4" ht="13.5" thickBot="1" x14ac:dyDescent="0.25">
      <c r="A50" s="316" t="s">
        <v>67</v>
      </c>
      <c r="B50" s="317"/>
      <c r="C50" s="108"/>
      <c r="D50" s="64"/>
    </row>
    <row r="51" spans="1:4" ht="9" customHeight="1" x14ac:dyDescent="0.2">
      <c r="A51" s="316"/>
      <c r="B51" s="317"/>
      <c r="C51" s="101"/>
      <c r="D51" s="68"/>
    </row>
    <row r="52" spans="1:4" ht="9" customHeight="1" x14ac:dyDescent="0.2">
      <c r="A52" s="316"/>
      <c r="B52" s="317"/>
      <c r="C52" s="22"/>
      <c r="D52" s="73"/>
    </row>
    <row r="53" spans="1:4" x14ac:dyDescent="0.2">
      <c r="A53" s="316"/>
      <c r="B53" s="317"/>
      <c r="C53" s="158"/>
      <c r="D53" s="127" t="s">
        <v>36</v>
      </c>
    </row>
    <row r="54" spans="1:4" ht="9" customHeight="1" thickBot="1" x14ac:dyDescent="0.25">
      <c r="A54" s="318"/>
      <c r="B54" s="319"/>
      <c r="C54" s="128"/>
      <c r="D54" s="70"/>
    </row>
    <row r="55" spans="1:4" ht="7.5" customHeight="1" thickBot="1" x14ac:dyDescent="0.25"/>
    <row r="56" spans="1:4" ht="12" customHeight="1" x14ac:dyDescent="0.2">
      <c r="C56" s="154"/>
      <c r="D56" s="71"/>
    </row>
    <row r="57" spans="1:4" ht="12" customHeight="1" x14ac:dyDescent="0.2">
      <c r="A57" s="2" t="s">
        <v>72</v>
      </c>
      <c r="B57" s="74"/>
      <c r="C57" s="106">
        <f>C11+C17+C23+C29+C35+C41+C47+C53</f>
        <v>0</v>
      </c>
      <c r="D57" s="71"/>
    </row>
    <row r="58" spans="1:4" ht="12" customHeight="1" thickBot="1" x14ac:dyDescent="0.25">
      <c r="B58" s="105"/>
      <c r="C58" s="160"/>
      <c r="D58" s="71"/>
    </row>
    <row r="59" spans="1:4" ht="12" customHeight="1" x14ac:dyDescent="0.2">
      <c r="C59" s="86"/>
      <c r="D59" s="71"/>
    </row>
    <row r="60" spans="1:4" s="23" customFormat="1" ht="27" customHeight="1" x14ac:dyDescent="0.2">
      <c r="A60" s="326" t="s">
        <v>73</v>
      </c>
      <c r="B60" s="326"/>
      <c r="C60" s="326"/>
      <c r="D60" s="326"/>
    </row>
    <row r="61" spans="1:4" s="23" customFormat="1" ht="11.25" x14ac:dyDescent="0.2"/>
  </sheetData>
  <mergeCells count="49">
    <mergeCell ref="A60:D60"/>
    <mergeCell ref="A8:B8"/>
    <mergeCell ref="A9:B9"/>
    <mergeCell ref="A10:B10"/>
    <mergeCell ref="A11:B11"/>
    <mergeCell ref="A12:B12"/>
    <mergeCell ref="A14:B14"/>
    <mergeCell ref="A40:B40"/>
    <mergeCell ref="A39:B39"/>
    <mergeCell ref="A38:B38"/>
    <mergeCell ref="A13:B13"/>
    <mergeCell ref="A24:B24"/>
    <mergeCell ref="A23:B23"/>
    <mergeCell ref="A21:B21"/>
    <mergeCell ref="A20:B20"/>
    <mergeCell ref="A19:B19"/>
    <mergeCell ref="A22:B22"/>
    <mergeCell ref="A32:B32"/>
    <mergeCell ref="A31:B31"/>
    <mergeCell ref="A30:B30"/>
    <mergeCell ref="A26:B26"/>
    <mergeCell ref="A25:B25"/>
    <mergeCell ref="A7:B7"/>
    <mergeCell ref="A15:B15"/>
    <mergeCell ref="A18:B18"/>
    <mergeCell ref="A17:B17"/>
    <mergeCell ref="A16:B16"/>
    <mergeCell ref="A33:B33"/>
    <mergeCell ref="A29:B29"/>
    <mergeCell ref="A28:B28"/>
    <mergeCell ref="A27:B27"/>
    <mergeCell ref="A48:B48"/>
    <mergeCell ref="A47:B47"/>
    <mergeCell ref="A46:B46"/>
    <mergeCell ref="A45:B45"/>
    <mergeCell ref="A44:B44"/>
    <mergeCell ref="A43:B43"/>
    <mergeCell ref="A42:B42"/>
    <mergeCell ref="A41:B41"/>
    <mergeCell ref="A37:B37"/>
    <mergeCell ref="A36:B36"/>
    <mergeCell ref="A35:B35"/>
    <mergeCell ref="A34:B34"/>
    <mergeCell ref="A50:B50"/>
    <mergeCell ref="A49:B49"/>
    <mergeCell ref="A54:B54"/>
    <mergeCell ref="A53:B53"/>
    <mergeCell ref="A52:B52"/>
    <mergeCell ref="A51:B51"/>
  </mergeCells>
  <phoneticPr fontId="0" type="noConversion"/>
  <pageMargins left="0.75" right="0.75" top="1" bottom="0.4" header="0.5" footer="0.5"/>
  <pageSetup scale="90" orientation="portrait" r:id="rId1"/>
  <headerFooter alignWithMargins="0">
    <oddHeader>&amp;CPublic Health Solutions -- Contracting and Management Services
BUDGET JUSTIFICATION FOR EQUIPMENT</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workbookViewId="0">
      <selection activeCell="F25" sqref="F25:F26"/>
    </sheetView>
  </sheetViews>
  <sheetFormatPr defaultColWidth="13.7109375" defaultRowHeight="12.75" x14ac:dyDescent="0.2"/>
  <cols>
    <col min="1" max="1" width="20.7109375" customWidth="1"/>
    <col min="2" max="2" width="53" customWidth="1"/>
    <col min="3" max="3" width="15" customWidth="1"/>
    <col min="4" max="4" width="6.7109375" customWidth="1"/>
  </cols>
  <sheetData>
    <row r="1" spans="1:4" x14ac:dyDescent="0.2">
      <c r="A1" s="116" t="str">
        <f>'Budget-Summary'!A3</f>
        <v>AGENCY NAME:</v>
      </c>
      <c r="B1" s="171">
        <f>'Budget-Summary'!B3</f>
        <v>0</v>
      </c>
    </row>
    <row r="2" spans="1:4" ht="16.5" thickBot="1" x14ac:dyDescent="0.3">
      <c r="A2" s="2"/>
      <c r="B2" s="2"/>
      <c r="C2" s="12"/>
      <c r="D2" s="12"/>
    </row>
    <row r="3" spans="1:4" x14ac:dyDescent="0.2">
      <c r="A3" s="67" t="s">
        <v>25</v>
      </c>
      <c r="B3" s="111"/>
      <c r="C3" s="55" t="s">
        <v>60</v>
      </c>
      <c r="D3" s="56" t="s">
        <v>61</v>
      </c>
    </row>
    <row r="4" spans="1:4" x14ac:dyDescent="0.2">
      <c r="A4" s="57" t="s">
        <v>74</v>
      </c>
      <c r="B4" s="72"/>
      <c r="C4" s="178" t="s">
        <v>28</v>
      </c>
      <c r="D4" s="58" t="s">
        <v>63</v>
      </c>
    </row>
    <row r="5" spans="1:4" ht="13.5" thickBot="1" x14ac:dyDescent="0.25">
      <c r="A5" s="69" t="s">
        <v>25</v>
      </c>
      <c r="B5" s="112"/>
      <c r="C5" s="59" t="s">
        <v>34</v>
      </c>
      <c r="D5" s="60" t="s">
        <v>36</v>
      </c>
    </row>
    <row r="6" spans="1:4" x14ac:dyDescent="0.2">
      <c r="A6" s="320" t="s">
        <v>75</v>
      </c>
      <c r="B6" s="321"/>
      <c r="C6" s="61"/>
      <c r="D6" s="62"/>
    </row>
    <row r="7" spans="1:4" x14ac:dyDescent="0.2">
      <c r="A7" s="316" t="s">
        <v>67</v>
      </c>
      <c r="B7" s="317"/>
      <c r="C7" s="63"/>
      <c r="D7" s="64"/>
    </row>
    <row r="8" spans="1:4" x14ac:dyDescent="0.2">
      <c r="A8" s="316"/>
      <c r="B8" s="317"/>
      <c r="C8" s="63"/>
      <c r="D8" s="64"/>
    </row>
    <row r="9" spans="1:4" x14ac:dyDescent="0.2">
      <c r="A9" s="316"/>
      <c r="B9" s="317"/>
      <c r="C9" s="63"/>
      <c r="D9" s="64"/>
    </row>
    <row r="10" spans="1:4" x14ac:dyDescent="0.2">
      <c r="A10" s="316"/>
      <c r="B10" s="317"/>
      <c r="C10" s="63"/>
      <c r="D10" s="64"/>
    </row>
    <row r="11" spans="1:4" x14ac:dyDescent="0.2">
      <c r="A11" s="316"/>
      <c r="B11" s="317"/>
      <c r="C11" s="63"/>
      <c r="D11" s="64"/>
    </row>
    <row r="12" spans="1:4" x14ac:dyDescent="0.2">
      <c r="A12" s="316"/>
      <c r="B12" s="317"/>
      <c r="C12" s="63"/>
      <c r="D12" s="64"/>
    </row>
    <row r="13" spans="1:4" x14ac:dyDescent="0.2">
      <c r="A13" s="316"/>
      <c r="B13" s="317"/>
      <c r="C13" s="63"/>
      <c r="D13" s="64"/>
    </row>
    <row r="14" spans="1:4" x14ac:dyDescent="0.2">
      <c r="A14" s="316"/>
      <c r="B14" s="317"/>
      <c r="C14" s="63"/>
      <c r="D14" s="64"/>
    </row>
    <row r="15" spans="1:4" x14ac:dyDescent="0.2">
      <c r="A15" s="316"/>
      <c r="B15" s="317"/>
      <c r="C15" s="63"/>
      <c r="D15" s="64"/>
    </row>
    <row r="16" spans="1:4" x14ac:dyDescent="0.2">
      <c r="A16" s="316"/>
      <c r="B16" s="317"/>
      <c r="C16" s="63"/>
      <c r="D16" s="64"/>
    </row>
    <row r="17" spans="1:4" x14ac:dyDescent="0.2">
      <c r="A17" s="316"/>
      <c r="B17" s="317"/>
      <c r="C17" s="63"/>
      <c r="D17" s="64"/>
    </row>
    <row r="18" spans="1:4" x14ac:dyDescent="0.2">
      <c r="A18" s="316"/>
      <c r="B18" s="317"/>
      <c r="C18" s="63"/>
      <c r="D18" s="64"/>
    </row>
    <row r="19" spans="1:4" x14ac:dyDescent="0.2">
      <c r="A19" s="316"/>
      <c r="B19" s="317"/>
      <c r="C19" s="63"/>
      <c r="D19" s="64"/>
    </row>
    <row r="20" spans="1:4" x14ac:dyDescent="0.2">
      <c r="A20" s="316"/>
      <c r="B20" s="317"/>
      <c r="C20" s="63"/>
      <c r="D20" s="64"/>
    </row>
    <row r="21" spans="1:4" x14ac:dyDescent="0.2">
      <c r="A21" s="316"/>
      <c r="B21" s="317"/>
      <c r="C21" s="63"/>
      <c r="D21" s="64"/>
    </row>
    <row r="22" spans="1:4" ht="13.5" thickBot="1" x14ac:dyDescent="0.25">
      <c r="A22" s="316"/>
      <c r="B22" s="317"/>
      <c r="C22" s="65"/>
      <c r="D22" s="66"/>
    </row>
    <row r="23" spans="1:4" ht="9" customHeight="1" x14ac:dyDescent="0.2">
      <c r="A23" s="316"/>
      <c r="B23" s="317"/>
      <c r="C23" s="67"/>
      <c r="D23" s="68"/>
    </row>
    <row r="24" spans="1:4" x14ac:dyDescent="0.2">
      <c r="A24" s="316"/>
      <c r="B24" s="332"/>
      <c r="C24" s="157">
        <v>0</v>
      </c>
      <c r="D24" s="127" t="s">
        <v>36</v>
      </c>
    </row>
    <row r="25" spans="1:4" ht="9" customHeight="1" thickBot="1" x14ac:dyDescent="0.25">
      <c r="A25" s="318"/>
      <c r="B25" s="319"/>
      <c r="C25" s="69"/>
      <c r="D25" s="70"/>
    </row>
    <row r="26" spans="1:4" x14ac:dyDescent="0.2">
      <c r="A26" s="320" t="s">
        <v>76</v>
      </c>
      <c r="B26" s="321"/>
      <c r="C26" s="61"/>
      <c r="D26" s="62"/>
    </row>
    <row r="27" spans="1:4" x14ac:dyDescent="0.2">
      <c r="A27" s="316" t="s">
        <v>67</v>
      </c>
      <c r="B27" s="317"/>
      <c r="C27" s="63"/>
      <c r="D27" s="64"/>
    </row>
    <row r="28" spans="1:4" x14ac:dyDescent="0.2">
      <c r="A28" s="316"/>
      <c r="B28" s="317"/>
      <c r="C28" s="63"/>
      <c r="D28" s="64"/>
    </row>
    <row r="29" spans="1:4" x14ac:dyDescent="0.2">
      <c r="A29" s="316"/>
      <c r="B29" s="317"/>
      <c r="C29" s="63"/>
      <c r="D29" s="64"/>
    </row>
    <row r="30" spans="1:4" x14ac:dyDescent="0.2">
      <c r="A30" s="316"/>
      <c r="B30" s="317"/>
      <c r="C30" s="63"/>
      <c r="D30" s="64"/>
    </row>
    <row r="31" spans="1:4" x14ac:dyDescent="0.2">
      <c r="A31" s="316"/>
      <c r="B31" s="317"/>
      <c r="C31" s="63"/>
      <c r="D31" s="64"/>
    </row>
    <row r="32" spans="1:4" x14ac:dyDescent="0.2">
      <c r="A32" s="316"/>
      <c r="B32" s="317"/>
      <c r="C32" s="63"/>
      <c r="D32" s="64"/>
    </row>
    <row r="33" spans="1:4" x14ac:dyDescent="0.2">
      <c r="A33" s="316"/>
      <c r="B33" s="317"/>
      <c r="C33" s="63"/>
      <c r="D33" s="64"/>
    </row>
    <row r="34" spans="1:4" x14ac:dyDescent="0.2">
      <c r="A34" s="316"/>
      <c r="B34" s="317"/>
      <c r="C34" s="63"/>
      <c r="D34" s="64"/>
    </row>
    <row r="35" spans="1:4" x14ac:dyDescent="0.2">
      <c r="A35" s="316"/>
      <c r="B35" s="317"/>
      <c r="C35" s="63"/>
      <c r="D35" s="64"/>
    </row>
    <row r="36" spans="1:4" x14ac:dyDescent="0.2">
      <c r="A36" s="316"/>
      <c r="B36" s="317"/>
      <c r="C36" s="63"/>
      <c r="D36" s="64"/>
    </row>
    <row r="37" spans="1:4" x14ac:dyDescent="0.2">
      <c r="A37" s="316"/>
      <c r="B37" s="317"/>
      <c r="C37" s="63"/>
      <c r="D37" s="64"/>
    </row>
    <row r="38" spans="1:4" x14ac:dyDescent="0.2">
      <c r="A38" s="316"/>
      <c r="B38" s="317"/>
      <c r="C38" s="63"/>
      <c r="D38" s="64"/>
    </row>
    <row r="39" spans="1:4" x14ac:dyDescent="0.2">
      <c r="A39" s="316"/>
      <c r="B39" s="317"/>
      <c r="C39" s="63"/>
      <c r="D39" s="64"/>
    </row>
    <row r="40" spans="1:4" x14ac:dyDescent="0.2">
      <c r="A40" s="327"/>
      <c r="B40" s="328"/>
      <c r="C40" s="63"/>
      <c r="D40" s="64"/>
    </row>
    <row r="41" spans="1:4" x14ac:dyDescent="0.2">
      <c r="A41" s="327"/>
      <c r="B41" s="328"/>
      <c r="C41" s="63"/>
      <c r="D41" s="64"/>
    </row>
    <row r="42" spans="1:4" ht="13.5" thickBot="1" x14ac:dyDescent="0.25">
      <c r="A42" s="327"/>
      <c r="B42" s="328"/>
      <c r="C42" s="65"/>
      <c r="D42" s="66"/>
    </row>
    <row r="43" spans="1:4" ht="9" customHeight="1" x14ac:dyDescent="0.2">
      <c r="A43" s="327"/>
      <c r="B43" s="328"/>
      <c r="C43" s="67"/>
      <c r="D43" s="68"/>
    </row>
    <row r="44" spans="1:4" x14ac:dyDescent="0.2">
      <c r="A44" s="327"/>
      <c r="B44" s="329"/>
      <c r="C44" s="157"/>
      <c r="D44" s="127" t="s">
        <v>36</v>
      </c>
    </row>
    <row r="45" spans="1:4" ht="9" customHeight="1" thickBot="1" x14ac:dyDescent="0.25">
      <c r="A45" s="330"/>
      <c r="B45" s="331"/>
      <c r="C45" s="69"/>
      <c r="D45" s="70"/>
    </row>
    <row r="46" spans="1:4" ht="6.75" customHeight="1" thickBot="1" x14ac:dyDescent="0.25"/>
    <row r="47" spans="1:4" ht="12" customHeight="1" x14ac:dyDescent="0.2">
      <c r="C47" s="154"/>
      <c r="D47" s="71"/>
    </row>
    <row r="48" spans="1:4" ht="12" customHeight="1" x14ac:dyDescent="0.2">
      <c r="A48" s="2" t="s">
        <v>77</v>
      </c>
      <c r="B48" s="2"/>
      <c r="C48" s="159">
        <f>C24+C44</f>
        <v>0</v>
      </c>
      <c r="D48" s="71"/>
    </row>
    <row r="49" spans="3:4" ht="12" customHeight="1" thickBot="1" x14ac:dyDescent="0.25">
      <c r="C49" s="155"/>
      <c r="D49" s="71"/>
    </row>
  </sheetData>
  <mergeCells count="40">
    <mergeCell ref="A7:B7"/>
    <mergeCell ref="A6:B6"/>
    <mergeCell ref="A16:B16"/>
    <mergeCell ref="A15:B15"/>
    <mergeCell ref="A14:B14"/>
    <mergeCell ref="A13:B13"/>
    <mergeCell ref="A12:B12"/>
    <mergeCell ref="A11:B11"/>
    <mergeCell ref="A10:B10"/>
    <mergeCell ref="A9:B9"/>
    <mergeCell ref="A8:B8"/>
    <mergeCell ref="A17:B17"/>
    <mergeCell ref="A25:B25"/>
    <mergeCell ref="A24:B24"/>
    <mergeCell ref="A23:B23"/>
    <mergeCell ref="A22:B22"/>
    <mergeCell ref="A21:B21"/>
    <mergeCell ref="A20:B20"/>
    <mergeCell ref="A19:B19"/>
    <mergeCell ref="A18:B18"/>
    <mergeCell ref="A26:B26"/>
    <mergeCell ref="A27:B27"/>
    <mergeCell ref="A28:B28"/>
    <mergeCell ref="A32:B32"/>
    <mergeCell ref="A31:B31"/>
    <mergeCell ref="A30:B30"/>
    <mergeCell ref="A29:B29"/>
    <mergeCell ref="A43:B43"/>
    <mergeCell ref="A44:B44"/>
    <mergeCell ref="A45:B45"/>
    <mergeCell ref="A33:B33"/>
    <mergeCell ref="A42:B42"/>
    <mergeCell ref="A41:B41"/>
    <mergeCell ref="A40:B40"/>
    <mergeCell ref="A39:B39"/>
    <mergeCell ref="A38:B38"/>
    <mergeCell ref="A37:B37"/>
    <mergeCell ref="A36:B36"/>
    <mergeCell ref="A35:B35"/>
    <mergeCell ref="A34:B34"/>
  </mergeCells>
  <phoneticPr fontId="0" type="noConversion"/>
  <pageMargins left="0.75" right="0.75" top="1" bottom="0.4" header="0.5" footer="0.5"/>
  <pageSetup scale="95" orientation="portrait" r:id="rId1"/>
  <headerFooter alignWithMargins="0">
    <oddHeader>&amp;CPublic Health Solutions -- Contracting and Management Services
BUDGET JUSTIFICATION FOR SUPPLIES</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workbookViewId="0">
      <selection activeCell="D10" sqref="D10"/>
    </sheetView>
  </sheetViews>
  <sheetFormatPr defaultColWidth="13.7109375" defaultRowHeight="12.75" x14ac:dyDescent="0.2"/>
  <cols>
    <col min="1" max="1" width="20.7109375" customWidth="1"/>
    <col min="2" max="2" width="51" customWidth="1"/>
    <col min="3" max="3" width="15" customWidth="1"/>
    <col min="4" max="4" width="6.7109375" customWidth="1"/>
  </cols>
  <sheetData>
    <row r="1" spans="1:4" x14ac:dyDescent="0.2">
      <c r="A1" s="117" t="str">
        <f>'Budget-Summary'!A3</f>
        <v>AGENCY NAME:</v>
      </c>
      <c r="B1" s="172">
        <f>'Budget-Summary'!B3</f>
        <v>0</v>
      </c>
    </row>
    <row r="3" spans="1:4" ht="16.5" thickBot="1" x14ac:dyDescent="0.3">
      <c r="A3" s="2"/>
      <c r="B3" s="2"/>
      <c r="C3" s="12"/>
      <c r="D3" s="12"/>
    </row>
    <row r="4" spans="1:4" x14ac:dyDescent="0.2">
      <c r="A4" s="67" t="s">
        <v>25</v>
      </c>
      <c r="B4" s="101"/>
      <c r="C4" s="55" t="s">
        <v>60</v>
      </c>
      <c r="D4" s="56" t="s">
        <v>61</v>
      </c>
    </row>
    <row r="5" spans="1:4" x14ac:dyDescent="0.2">
      <c r="A5" s="72" t="s">
        <v>78</v>
      </c>
      <c r="B5" s="22"/>
      <c r="C5" s="178" t="s">
        <v>28</v>
      </c>
      <c r="D5" s="58" t="s">
        <v>63</v>
      </c>
    </row>
    <row r="6" spans="1:4" ht="13.5" thickBot="1" x14ac:dyDescent="0.25">
      <c r="A6" s="69" t="s">
        <v>25</v>
      </c>
      <c r="B6" s="103"/>
      <c r="C6" s="59" t="s">
        <v>34</v>
      </c>
      <c r="D6" s="60" t="s">
        <v>36</v>
      </c>
    </row>
    <row r="7" spans="1:4" x14ac:dyDescent="0.2">
      <c r="A7" s="320" t="s">
        <v>71</v>
      </c>
      <c r="B7" s="321"/>
      <c r="C7" s="61"/>
      <c r="D7" s="62"/>
    </row>
    <row r="8" spans="1:4" ht="13.5" thickBot="1" x14ac:dyDescent="0.25">
      <c r="A8" s="316" t="s">
        <v>67</v>
      </c>
      <c r="B8" s="317"/>
      <c r="C8" s="63"/>
      <c r="D8" s="64"/>
    </row>
    <row r="9" spans="1:4" ht="9" customHeight="1" x14ac:dyDescent="0.2">
      <c r="A9" s="316"/>
      <c r="B9" s="317"/>
      <c r="C9" s="67"/>
      <c r="D9" s="68"/>
    </row>
    <row r="10" spans="1:4" x14ac:dyDescent="0.2">
      <c r="A10" s="316"/>
      <c r="B10" s="333"/>
      <c r="C10" s="104">
        <v>0</v>
      </c>
      <c r="D10" s="127" t="s">
        <v>36</v>
      </c>
    </row>
    <row r="11" spans="1:4" ht="9" customHeight="1" thickBot="1" x14ac:dyDescent="0.25">
      <c r="A11" s="318"/>
      <c r="B11" s="319"/>
      <c r="C11" s="69"/>
      <c r="D11" s="70"/>
    </row>
    <row r="12" spans="1:4" x14ac:dyDescent="0.2">
      <c r="A12" s="320" t="s">
        <v>71</v>
      </c>
      <c r="B12" s="321"/>
      <c r="C12" s="61"/>
      <c r="D12" s="62"/>
    </row>
    <row r="13" spans="1:4" ht="13.5" thickBot="1" x14ac:dyDescent="0.25">
      <c r="A13" s="316" t="s">
        <v>67</v>
      </c>
      <c r="B13" s="317"/>
      <c r="C13" s="63"/>
      <c r="D13" s="64"/>
    </row>
    <row r="14" spans="1:4" ht="9" customHeight="1" x14ac:dyDescent="0.2">
      <c r="A14" s="316"/>
      <c r="B14" s="317"/>
      <c r="C14" s="67"/>
      <c r="D14" s="68"/>
    </row>
    <row r="15" spans="1:4" x14ac:dyDescent="0.2">
      <c r="A15" s="316"/>
      <c r="B15" s="333"/>
      <c r="C15" s="104">
        <v>0</v>
      </c>
      <c r="D15" s="127" t="s">
        <v>36</v>
      </c>
    </row>
    <row r="16" spans="1:4" ht="9" customHeight="1" thickBot="1" x14ac:dyDescent="0.25">
      <c r="A16" s="318"/>
      <c r="B16" s="319"/>
      <c r="C16" s="69"/>
      <c r="D16" s="70"/>
    </row>
    <row r="17" spans="1:4" x14ac:dyDescent="0.2">
      <c r="A17" s="320" t="s">
        <v>71</v>
      </c>
      <c r="B17" s="321"/>
      <c r="C17" s="61"/>
      <c r="D17" s="62"/>
    </row>
    <row r="18" spans="1:4" ht="13.5" thickBot="1" x14ac:dyDescent="0.25">
      <c r="A18" s="316" t="s">
        <v>67</v>
      </c>
      <c r="B18" s="317"/>
      <c r="C18" s="63"/>
      <c r="D18" s="64"/>
    </row>
    <row r="19" spans="1:4" ht="9" customHeight="1" x14ac:dyDescent="0.2">
      <c r="A19" s="316"/>
      <c r="B19" s="317"/>
      <c r="C19" s="67"/>
      <c r="D19" s="68"/>
    </row>
    <row r="20" spans="1:4" x14ac:dyDescent="0.2">
      <c r="A20" s="316"/>
      <c r="B20" s="333"/>
      <c r="C20" s="104">
        <v>0</v>
      </c>
      <c r="D20" s="127" t="s">
        <v>36</v>
      </c>
    </row>
    <row r="21" spans="1:4" ht="9" customHeight="1" thickBot="1" x14ac:dyDescent="0.25">
      <c r="A21" s="318"/>
      <c r="B21" s="319"/>
      <c r="C21" s="69"/>
      <c r="D21" s="70"/>
    </row>
    <row r="22" spans="1:4" x14ac:dyDescent="0.2">
      <c r="A22" s="320" t="s">
        <v>71</v>
      </c>
      <c r="B22" s="321"/>
      <c r="C22" s="61"/>
      <c r="D22" s="62"/>
    </row>
    <row r="23" spans="1:4" ht="13.5" thickBot="1" x14ac:dyDescent="0.25">
      <c r="A23" s="316" t="s">
        <v>67</v>
      </c>
      <c r="B23" s="317"/>
      <c r="C23" s="63"/>
      <c r="D23" s="64"/>
    </row>
    <row r="24" spans="1:4" ht="9" customHeight="1" x14ac:dyDescent="0.2">
      <c r="A24" s="316"/>
      <c r="B24" s="317"/>
      <c r="C24" s="67"/>
      <c r="D24" s="68"/>
    </row>
    <row r="25" spans="1:4" x14ac:dyDescent="0.2">
      <c r="A25" s="316"/>
      <c r="B25" s="333"/>
      <c r="C25" s="104">
        <v>0</v>
      </c>
      <c r="D25" s="127" t="s">
        <v>36</v>
      </c>
    </row>
    <row r="26" spans="1:4" ht="9" customHeight="1" thickBot="1" x14ac:dyDescent="0.25">
      <c r="A26" s="318"/>
      <c r="B26" s="319"/>
      <c r="C26" s="69"/>
      <c r="D26" s="70"/>
    </row>
    <row r="27" spans="1:4" x14ac:dyDescent="0.2">
      <c r="A27" s="320" t="s">
        <v>71</v>
      </c>
      <c r="B27" s="321"/>
      <c r="C27" s="61"/>
      <c r="D27" s="62"/>
    </row>
    <row r="28" spans="1:4" ht="13.5" thickBot="1" x14ac:dyDescent="0.25">
      <c r="A28" s="316" t="s">
        <v>67</v>
      </c>
      <c r="B28" s="317"/>
      <c r="C28" s="63"/>
      <c r="D28" s="64"/>
    </row>
    <row r="29" spans="1:4" ht="9" customHeight="1" x14ac:dyDescent="0.2">
      <c r="A29" s="316"/>
      <c r="B29" s="317"/>
      <c r="C29" s="67"/>
      <c r="D29" s="68"/>
    </row>
    <row r="30" spans="1:4" x14ac:dyDescent="0.2">
      <c r="A30" s="316"/>
      <c r="B30" s="333"/>
      <c r="C30" s="104">
        <v>0</v>
      </c>
      <c r="D30" s="127" t="s">
        <v>36</v>
      </c>
    </row>
    <row r="31" spans="1:4" ht="9" customHeight="1" thickBot="1" x14ac:dyDescent="0.25">
      <c r="A31" s="318"/>
      <c r="B31" s="319"/>
      <c r="C31" s="69"/>
      <c r="D31" s="70"/>
    </row>
    <row r="32" spans="1:4" x14ac:dyDescent="0.2">
      <c r="A32" s="320" t="s">
        <v>71</v>
      </c>
      <c r="B32" s="321"/>
      <c r="C32" s="61"/>
      <c r="D32" s="62"/>
    </row>
    <row r="33" spans="1:4" ht="13.5" thickBot="1" x14ac:dyDescent="0.25">
      <c r="A33" s="316" t="s">
        <v>67</v>
      </c>
      <c r="B33" s="317"/>
      <c r="C33" s="65"/>
      <c r="D33" s="64"/>
    </row>
    <row r="34" spans="1:4" ht="9" customHeight="1" x14ac:dyDescent="0.2">
      <c r="A34" s="316"/>
      <c r="B34" s="333"/>
      <c r="C34" s="125"/>
      <c r="D34" s="68"/>
    </row>
    <row r="35" spans="1:4" x14ac:dyDescent="0.2">
      <c r="A35" s="316"/>
      <c r="B35" s="333"/>
      <c r="C35" s="104">
        <v>0</v>
      </c>
      <c r="D35" s="127" t="s">
        <v>36</v>
      </c>
    </row>
    <row r="36" spans="1:4" ht="9" customHeight="1" thickBot="1" x14ac:dyDescent="0.25">
      <c r="A36" s="318"/>
      <c r="B36" s="319"/>
      <c r="C36" s="118"/>
      <c r="D36" s="70"/>
    </row>
    <row r="37" spans="1:4" x14ac:dyDescent="0.2">
      <c r="A37" s="320" t="s">
        <v>71</v>
      </c>
      <c r="B37" s="321"/>
      <c r="C37" s="61"/>
      <c r="D37" s="62"/>
    </row>
    <row r="38" spans="1:4" ht="13.5" thickBot="1" x14ac:dyDescent="0.25">
      <c r="A38" s="316" t="s">
        <v>67</v>
      </c>
      <c r="B38" s="317"/>
      <c r="C38" s="63"/>
      <c r="D38" s="64"/>
    </row>
    <row r="39" spans="1:4" ht="9" customHeight="1" x14ac:dyDescent="0.2">
      <c r="A39" s="316"/>
      <c r="B39" s="317"/>
      <c r="C39" s="119"/>
      <c r="D39" s="68"/>
    </row>
    <row r="40" spans="1:4" x14ac:dyDescent="0.2">
      <c r="A40" s="316"/>
      <c r="B40" s="333"/>
      <c r="C40" s="104">
        <v>0</v>
      </c>
      <c r="D40" s="127" t="s">
        <v>36</v>
      </c>
    </row>
    <row r="41" spans="1:4" ht="9" customHeight="1" thickBot="1" x14ac:dyDescent="0.25">
      <c r="A41" s="318"/>
      <c r="B41" s="319"/>
      <c r="C41" s="69"/>
      <c r="D41" s="70"/>
    </row>
    <row r="42" spans="1:4" x14ac:dyDescent="0.2">
      <c r="A42" s="320" t="s">
        <v>71</v>
      </c>
      <c r="B42" s="321"/>
      <c r="C42" s="61"/>
      <c r="D42" s="62"/>
    </row>
    <row r="43" spans="1:4" ht="13.5" thickBot="1" x14ac:dyDescent="0.25">
      <c r="A43" s="316" t="s">
        <v>67</v>
      </c>
      <c r="B43" s="317"/>
      <c r="C43" s="63"/>
      <c r="D43" s="64"/>
    </row>
    <row r="44" spans="1:4" ht="9" customHeight="1" x14ac:dyDescent="0.2">
      <c r="A44" s="316"/>
      <c r="B44" s="317"/>
      <c r="C44" s="67"/>
      <c r="D44" s="68"/>
    </row>
    <row r="45" spans="1:4" x14ac:dyDescent="0.2">
      <c r="A45" s="316"/>
      <c r="B45" s="333"/>
      <c r="C45" s="104">
        <v>0</v>
      </c>
      <c r="D45" s="127" t="s">
        <v>36</v>
      </c>
    </row>
    <row r="46" spans="1:4" ht="9" customHeight="1" thickBot="1" x14ac:dyDescent="0.25">
      <c r="A46" s="324"/>
      <c r="B46" s="325"/>
      <c r="C46" s="69"/>
      <c r="D46" s="70"/>
    </row>
    <row r="47" spans="1:4" x14ac:dyDescent="0.2">
      <c r="A47" s="320" t="s">
        <v>71</v>
      </c>
      <c r="B47" s="321"/>
      <c r="C47" s="61"/>
      <c r="D47" s="62"/>
    </row>
    <row r="48" spans="1:4" ht="13.5" thickBot="1" x14ac:dyDescent="0.25">
      <c r="A48" s="316" t="s">
        <v>67</v>
      </c>
      <c r="B48" s="317"/>
      <c r="C48" s="63"/>
      <c r="D48" s="64"/>
    </row>
    <row r="49" spans="1:4" ht="9" customHeight="1" x14ac:dyDescent="0.2">
      <c r="A49" s="316"/>
      <c r="B49" s="317"/>
      <c r="C49" s="67"/>
      <c r="D49" s="68"/>
    </row>
    <row r="50" spans="1:4" x14ac:dyDescent="0.2">
      <c r="A50" s="316"/>
      <c r="B50" s="333"/>
      <c r="C50" s="104">
        <v>0</v>
      </c>
      <c r="D50" s="127" t="s">
        <v>36</v>
      </c>
    </row>
    <row r="51" spans="1:4" ht="9" customHeight="1" thickBot="1" x14ac:dyDescent="0.25">
      <c r="A51" s="318"/>
      <c r="B51" s="319"/>
      <c r="C51" s="69"/>
      <c r="D51" s="70"/>
    </row>
    <row r="52" spans="1:4" ht="7.5" customHeight="1" thickBot="1" x14ac:dyDescent="0.25"/>
    <row r="53" spans="1:4" ht="12" customHeight="1" x14ac:dyDescent="0.2">
      <c r="C53" s="154"/>
      <c r="D53" s="71"/>
    </row>
    <row r="54" spans="1:4" ht="12" customHeight="1" x14ac:dyDescent="0.2">
      <c r="A54" s="2" t="s">
        <v>79</v>
      </c>
      <c r="B54" s="2"/>
      <c r="C54" s="159">
        <f>C10+C15+C20+C25+C30+C35+C40+C45+C50</f>
        <v>0</v>
      </c>
      <c r="D54" s="71"/>
    </row>
    <row r="55" spans="1:4" ht="12" customHeight="1" thickBot="1" x14ac:dyDescent="0.25">
      <c r="C55" s="155"/>
      <c r="D55" s="71"/>
    </row>
  </sheetData>
  <mergeCells count="45">
    <mergeCell ref="A22:B22"/>
    <mergeCell ref="A11:B11"/>
    <mergeCell ref="A20:B20"/>
    <mergeCell ref="A19:B19"/>
    <mergeCell ref="A18:B18"/>
    <mergeCell ref="A21:B21"/>
    <mergeCell ref="A17:B17"/>
    <mergeCell ref="A16:B16"/>
    <mergeCell ref="A15:B15"/>
    <mergeCell ref="A14:B14"/>
    <mergeCell ref="A13:B13"/>
    <mergeCell ref="A7:B7"/>
    <mergeCell ref="A12:B12"/>
    <mergeCell ref="A10:B10"/>
    <mergeCell ref="A9:B9"/>
    <mergeCell ref="A8:B8"/>
    <mergeCell ref="A25:B25"/>
    <mergeCell ref="A24:B24"/>
    <mergeCell ref="A23:B23"/>
    <mergeCell ref="A42:B42"/>
    <mergeCell ref="A32:B32"/>
    <mergeCell ref="A40:B40"/>
    <mergeCell ref="A39:B39"/>
    <mergeCell ref="A38:B38"/>
    <mergeCell ref="A37:B37"/>
    <mergeCell ref="A36:B36"/>
    <mergeCell ref="A31:B31"/>
    <mergeCell ref="A30:B30"/>
    <mergeCell ref="A29:B29"/>
    <mergeCell ref="A28:B28"/>
    <mergeCell ref="A27:B27"/>
    <mergeCell ref="A26:B26"/>
    <mergeCell ref="A33:B33"/>
    <mergeCell ref="A41:B41"/>
    <mergeCell ref="A46:B46"/>
    <mergeCell ref="A51:B51"/>
    <mergeCell ref="A50:B50"/>
    <mergeCell ref="A49:B49"/>
    <mergeCell ref="A48:B48"/>
    <mergeCell ref="A47:B47"/>
    <mergeCell ref="A45:B45"/>
    <mergeCell ref="A44:B44"/>
    <mergeCell ref="A43:B43"/>
    <mergeCell ref="A35:B35"/>
    <mergeCell ref="A34:B34"/>
  </mergeCells>
  <phoneticPr fontId="0" type="noConversion"/>
  <pageMargins left="0.75" right="0.75" top="1" bottom="0.4" header="0.5" footer="0.5"/>
  <pageSetup scale="95" orientation="portrait" r:id="rId1"/>
  <headerFooter alignWithMargins="0">
    <oddHeader>&amp;CPublic Health Solutions -- Contracting and Management Services
BUDGET JUSTIFICATION FOR "OTHER"</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workbookViewId="0">
      <selection activeCell="C15" sqref="C15"/>
    </sheetView>
  </sheetViews>
  <sheetFormatPr defaultColWidth="13.7109375" defaultRowHeight="12.75" x14ac:dyDescent="0.2"/>
  <cols>
    <col min="1" max="1" width="20.7109375" customWidth="1"/>
    <col min="2" max="2" width="53" customWidth="1"/>
    <col min="3" max="3" width="15" customWidth="1"/>
    <col min="4" max="4" width="6.7109375" customWidth="1"/>
  </cols>
  <sheetData>
    <row r="1" spans="1:4" x14ac:dyDescent="0.2">
      <c r="A1" s="115" t="str">
        <f>'Budget-Summary'!A3</f>
        <v>AGENCY NAME:</v>
      </c>
      <c r="B1" s="171">
        <f>'Budget-Summary'!B3</f>
        <v>0</v>
      </c>
    </row>
    <row r="2" spans="1:4" ht="16.5" thickBot="1" x14ac:dyDescent="0.3">
      <c r="C2" s="12"/>
      <c r="D2" s="12"/>
    </row>
    <row r="3" spans="1:4" x14ac:dyDescent="0.2">
      <c r="A3" s="67" t="s">
        <v>25</v>
      </c>
      <c r="B3" s="101"/>
      <c r="C3" s="55" t="s">
        <v>60</v>
      </c>
      <c r="D3" s="56" t="s">
        <v>61</v>
      </c>
    </row>
    <row r="4" spans="1:4" x14ac:dyDescent="0.2">
      <c r="A4" s="72" t="s">
        <v>80</v>
      </c>
      <c r="B4" s="22"/>
      <c r="C4" s="178" t="s">
        <v>28</v>
      </c>
      <c r="D4" s="58" t="s">
        <v>63</v>
      </c>
    </row>
    <row r="5" spans="1:4" ht="12.75" customHeight="1" thickBot="1" x14ac:dyDescent="0.25">
      <c r="A5" s="69" t="s">
        <v>25</v>
      </c>
      <c r="B5" s="103"/>
      <c r="C5" s="59" t="s">
        <v>34</v>
      </c>
      <c r="D5" s="60" t="s">
        <v>36</v>
      </c>
    </row>
    <row r="6" spans="1:4" x14ac:dyDescent="0.2">
      <c r="A6" s="320" t="s">
        <v>81</v>
      </c>
      <c r="B6" s="321"/>
      <c r="C6" s="61"/>
      <c r="D6" s="62"/>
    </row>
    <row r="7" spans="1:4" x14ac:dyDescent="0.2">
      <c r="A7" s="316" t="s">
        <v>82</v>
      </c>
      <c r="B7" s="317"/>
      <c r="C7" s="63"/>
      <c r="D7" s="64"/>
    </row>
    <row r="8" spans="1:4" ht="26.25" customHeight="1" thickBot="1" x14ac:dyDescent="0.25">
      <c r="A8" s="316" t="s">
        <v>83</v>
      </c>
      <c r="B8" s="317"/>
      <c r="C8" s="63"/>
      <c r="D8" s="64"/>
    </row>
    <row r="9" spans="1:4" ht="9" customHeight="1" x14ac:dyDescent="0.2">
      <c r="A9" s="316"/>
      <c r="B9" s="317"/>
      <c r="C9" s="67"/>
      <c r="D9" s="68"/>
    </row>
    <row r="10" spans="1:4" x14ac:dyDescent="0.2">
      <c r="A10" s="322"/>
      <c r="B10" s="334"/>
      <c r="C10" s="176"/>
      <c r="D10" s="127" t="s">
        <v>36</v>
      </c>
    </row>
    <row r="11" spans="1:4" ht="9" customHeight="1" thickBot="1" x14ac:dyDescent="0.25">
      <c r="A11" s="324"/>
      <c r="B11" s="325"/>
      <c r="C11" s="69"/>
      <c r="D11" s="70"/>
    </row>
    <row r="12" spans="1:4" x14ac:dyDescent="0.2">
      <c r="A12" s="320" t="s">
        <v>81</v>
      </c>
      <c r="B12" s="321"/>
      <c r="C12" s="61"/>
      <c r="D12" s="62"/>
    </row>
    <row r="13" spans="1:4" x14ac:dyDescent="0.2">
      <c r="A13" s="316" t="s">
        <v>82</v>
      </c>
      <c r="B13" s="317"/>
      <c r="C13" s="63"/>
      <c r="D13" s="64"/>
    </row>
    <row r="14" spans="1:4" ht="26.25" customHeight="1" thickBot="1" x14ac:dyDescent="0.25">
      <c r="A14" s="316" t="s">
        <v>83</v>
      </c>
      <c r="B14" s="317"/>
      <c r="C14" s="63"/>
      <c r="D14" s="64"/>
    </row>
    <row r="15" spans="1:4" ht="9" customHeight="1" x14ac:dyDescent="0.2">
      <c r="A15" s="316"/>
      <c r="B15" s="317"/>
      <c r="C15" s="67"/>
      <c r="D15" s="68"/>
    </row>
    <row r="16" spans="1:4" x14ac:dyDescent="0.2">
      <c r="A16" s="316"/>
      <c r="B16" s="332"/>
      <c r="C16" s="157">
        <v>0</v>
      </c>
      <c r="D16" s="127" t="s">
        <v>36</v>
      </c>
    </row>
    <row r="17" spans="1:4" ht="9" customHeight="1" thickBot="1" x14ac:dyDescent="0.25">
      <c r="A17" s="318"/>
      <c r="B17" s="319"/>
      <c r="C17" s="69"/>
      <c r="D17" s="70"/>
    </row>
    <row r="18" spans="1:4" x14ac:dyDescent="0.2">
      <c r="A18" s="320" t="s">
        <v>81</v>
      </c>
      <c r="B18" s="321"/>
      <c r="C18" s="61"/>
      <c r="D18" s="62"/>
    </row>
    <row r="19" spans="1:4" x14ac:dyDescent="0.2">
      <c r="A19" s="316" t="s">
        <v>82</v>
      </c>
      <c r="B19" s="317"/>
      <c r="C19" s="63"/>
      <c r="D19" s="64"/>
    </row>
    <row r="20" spans="1:4" ht="26.25" customHeight="1" thickBot="1" x14ac:dyDescent="0.25">
      <c r="A20" s="316" t="s">
        <v>83</v>
      </c>
      <c r="B20" s="317"/>
      <c r="C20" s="63"/>
      <c r="D20" s="64"/>
    </row>
    <row r="21" spans="1:4" ht="9" customHeight="1" x14ac:dyDescent="0.2">
      <c r="A21" s="316"/>
      <c r="B21" s="317"/>
      <c r="C21" s="67"/>
      <c r="D21" s="68"/>
    </row>
    <row r="22" spans="1:4" x14ac:dyDescent="0.2">
      <c r="A22" s="327"/>
      <c r="B22" s="328"/>
      <c r="C22" s="158"/>
      <c r="D22" s="127" t="s">
        <v>36</v>
      </c>
    </row>
    <row r="23" spans="1:4" ht="9" customHeight="1" thickBot="1" x14ac:dyDescent="0.25">
      <c r="A23" s="330"/>
      <c r="B23" s="331"/>
      <c r="C23" s="69"/>
      <c r="D23" s="70"/>
    </row>
    <row r="24" spans="1:4" x14ac:dyDescent="0.2">
      <c r="A24" s="320" t="s">
        <v>81</v>
      </c>
      <c r="B24" s="321"/>
      <c r="C24" s="61"/>
      <c r="D24" s="62"/>
    </row>
    <row r="25" spans="1:4" x14ac:dyDescent="0.2">
      <c r="A25" s="316" t="s">
        <v>82</v>
      </c>
      <c r="B25" s="317"/>
      <c r="C25" s="63"/>
      <c r="D25" s="64"/>
    </row>
    <row r="26" spans="1:4" ht="26.25" customHeight="1" thickBot="1" x14ac:dyDescent="0.25">
      <c r="A26" s="316" t="s">
        <v>83</v>
      </c>
      <c r="B26" s="317"/>
      <c r="C26" s="63"/>
      <c r="D26" s="64"/>
    </row>
    <row r="27" spans="1:4" ht="9" customHeight="1" x14ac:dyDescent="0.2">
      <c r="A27" s="316"/>
      <c r="B27" s="317"/>
      <c r="C27" s="67"/>
      <c r="D27" s="68"/>
    </row>
    <row r="28" spans="1:4" x14ac:dyDescent="0.2">
      <c r="A28" s="322"/>
      <c r="B28" s="334"/>
      <c r="C28" s="157"/>
      <c r="D28" s="127" t="s">
        <v>36</v>
      </c>
    </row>
    <row r="29" spans="1:4" ht="9" customHeight="1" thickBot="1" x14ac:dyDescent="0.25">
      <c r="A29" s="324"/>
      <c r="B29" s="325"/>
      <c r="C29" s="69"/>
      <c r="D29" s="70"/>
    </row>
    <row r="30" spans="1:4" x14ac:dyDescent="0.2">
      <c r="A30" s="320" t="s">
        <v>81</v>
      </c>
      <c r="B30" s="321"/>
      <c r="C30" s="61"/>
      <c r="D30" s="62"/>
    </row>
    <row r="31" spans="1:4" x14ac:dyDescent="0.2">
      <c r="A31" s="316" t="s">
        <v>82</v>
      </c>
      <c r="B31" s="317"/>
      <c r="C31" s="63"/>
      <c r="D31" s="64"/>
    </row>
    <row r="32" spans="1:4" ht="26.25" customHeight="1" thickBot="1" x14ac:dyDescent="0.25">
      <c r="A32" s="316" t="s">
        <v>83</v>
      </c>
      <c r="B32" s="317"/>
      <c r="C32" s="63"/>
      <c r="D32" s="64"/>
    </row>
    <row r="33" spans="1:4" ht="9" customHeight="1" x14ac:dyDescent="0.2">
      <c r="A33" s="316"/>
      <c r="B33" s="317"/>
      <c r="C33" s="67"/>
      <c r="D33" s="68"/>
    </row>
    <row r="34" spans="1:4" x14ac:dyDescent="0.2">
      <c r="A34" s="316"/>
      <c r="B34" s="332"/>
      <c r="C34" s="157"/>
      <c r="D34" s="127" t="s">
        <v>36</v>
      </c>
    </row>
    <row r="35" spans="1:4" ht="9" customHeight="1" thickBot="1" x14ac:dyDescent="0.25">
      <c r="A35" s="318"/>
      <c r="B35" s="319"/>
      <c r="C35" s="69"/>
      <c r="D35" s="70"/>
    </row>
    <row r="36" spans="1:4" x14ac:dyDescent="0.2">
      <c r="A36" s="320" t="s">
        <v>81</v>
      </c>
      <c r="B36" s="321"/>
      <c r="C36" s="61"/>
      <c r="D36" s="62"/>
    </row>
    <row r="37" spans="1:4" x14ac:dyDescent="0.2">
      <c r="A37" s="316" t="s">
        <v>82</v>
      </c>
      <c r="B37" s="317"/>
      <c r="C37" s="63"/>
      <c r="D37" s="64"/>
    </row>
    <row r="38" spans="1:4" ht="26.25" customHeight="1" thickBot="1" x14ac:dyDescent="0.25">
      <c r="A38" s="316" t="s">
        <v>83</v>
      </c>
      <c r="B38" s="317"/>
      <c r="C38" s="63"/>
      <c r="D38" s="64"/>
    </row>
    <row r="39" spans="1:4" ht="9" customHeight="1" x14ac:dyDescent="0.2">
      <c r="A39" s="316"/>
      <c r="B39" s="317"/>
      <c r="C39" s="67"/>
      <c r="D39" s="68"/>
    </row>
    <row r="40" spans="1:4" x14ac:dyDescent="0.2">
      <c r="A40" s="316"/>
      <c r="B40" s="332"/>
      <c r="C40" s="157"/>
      <c r="D40" s="127" t="s">
        <v>36</v>
      </c>
    </row>
    <row r="41" spans="1:4" ht="9" customHeight="1" thickBot="1" x14ac:dyDescent="0.25">
      <c r="A41" s="318"/>
      <c r="B41" s="319"/>
      <c r="C41" s="69"/>
      <c r="D41" s="70"/>
    </row>
    <row r="42" spans="1:4" x14ac:dyDescent="0.2">
      <c r="A42" s="320" t="s">
        <v>81</v>
      </c>
      <c r="B42" s="321"/>
      <c r="C42" s="61"/>
      <c r="D42" s="62"/>
    </row>
    <row r="43" spans="1:4" x14ac:dyDescent="0.2">
      <c r="A43" s="316" t="s">
        <v>82</v>
      </c>
      <c r="B43" s="317"/>
      <c r="C43" s="63"/>
      <c r="D43" s="64"/>
    </row>
    <row r="44" spans="1:4" ht="26.25" customHeight="1" thickBot="1" x14ac:dyDescent="0.25">
      <c r="A44" s="316" t="s">
        <v>83</v>
      </c>
      <c r="B44" s="317"/>
      <c r="C44" s="63"/>
      <c r="D44" s="64"/>
    </row>
    <row r="45" spans="1:4" ht="9" customHeight="1" x14ac:dyDescent="0.2">
      <c r="A45" s="316"/>
      <c r="B45" s="317"/>
      <c r="C45" s="67"/>
      <c r="D45" s="68"/>
    </row>
    <row r="46" spans="1:4" x14ac:dyDescent="0.2">
      <c r="A46" s="316"/>
      <c r="B46" s="317"/>
      <c r="C46" s="158"/>
      <c r="D46" s="127" t="s">
        <v>36</v>
      </c>
    </row>
    <row r="47" spans="1:4" ht="9" customHeight="1" thickBot="1" x14ac:dyDescent="0.25">
      <c r="A47" s="318"/>
      <c r="B47" s="319"/>
      <c r="C47" s="69"/>
      <c r="D47" s="70"/>
    </row>
    <row r="48" spans="1:4" ht="13.5" thickBot="1" x14ac:dyDescent="0.25"/>
    <row r="49" spans="1:4" ht="12" customHeight="1" x14ac:dyDescent="0.2">
      <c r="C49" s="154"/>
      <c r="D49" s="71"/>
    </row>
    <row r="50" spans="1:4" ht="12" customHeight="1" x14ac:dyDescent="0.2">
      <c r="A50" s="2" t="s">
        <v>84</v>
      </c>
      <c r="B50" s="2"/>
      <c r="C50" s="156">
        <f>+C46+C40+C34+C28+C22+C16+C10</f>
        <v>0</v>
      </c>
      <c r="D50" s="71"/>
    </row>
    <row r="51" spans="1:4" ht="12" customHeight="1" thickBot="1" x14ac:dyDescent="0.25">
      <c r="C51" s="155"/>
      <c r="D51" s="71"/>
    </row>
  </sheetData>
  <mergeCells count="42">
    <mergeCell ref="A9:B9"/>
    <mergeCell ref="A8:B8"/>
    <mergeCell ref="A7:B7"/>
    <mergeCell ref="A6:B6"/>
    <mergeCell ref="A11:B11"/>
    <mergeCell ref="A10:B10"/>
    <mergeCell ref="A15:B15"/>
    <mergeCell ref="A14:B14"/>
    <mergeCell ref="A13:B13"/>
    <mergeCell ref="A12:B12"/>
    <mergeCell ref="A17:B17"/>
    <mergeCell ref="A16:B16"/>
    <mergeCell ref="A21:B21"/>
    <mergeCell ref="A20:B20"/>
    <mergeCell ref="A19:B19"/>
    <mergeCell ref="A18:B18"/>
    <mergeCell ref="A23:B23"/>
    <mergeCell ref="A22:B22"/>
    <mergeCell ref="A27:B27"/>
    <mergeCell ref="A26:B26"/>
    <mergeCell ref="A25:B25"/>
    <mergeCell ref="A24:B24"/>
    <mergeCell ref="A35:B35"/>
    <mergeCell ref="A34:B34"/>
    <mergeCell ref="A28:B28"/>
    <mergeCell ref="A29:B29"/>
    <mergeCell ref="A33:B33"/>
    <mergeCell ref="A32:B32"/>
    <mergeCell ref="A31:B31"/>
    <mergeCell ref="A30:B30"/>
    <mergeCell ref="A38:B38"/>
    <mergeCell ref="A37:B37"/>
    <mergeCell ref="A36:B36"/>
    <mergeCell ref="A43:B43"/>
    <mergeCell ref="A42:B42"/>
    <mergeCell ref="A41:B41"/>
    <mergeCell ref="A40:B40"/>
    <mergeCell ref="A47:B47"/>
    <mergeCell ref="A46:B46"/>
    <mergeCell ref="A45:B45"/>
    <mergeCell ref="A44:B44"/>
    <mergeCell ref="A39:B39"/>
  </mergeCells>
  <phoneticPr fontId="0" type="noConversion"/>
  <pageMargins left="0.75" right="0.75" top="1" bottom="0.4" header="0.5" footer="0.5"/>
  <pageSetup scale="95" orientation="portrait" r:id="rId1"/>
  <headerFooter alignWithMargins="0">
    <oddHeader>&amp;CPublic Health Solutions -- Contracting and Management Services
BUDGET JUSTIFICATION FOR CONTRACTUAL AND CONSULTANT SERVICES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vt:i4>
      </vt:variant>
    </vt:vector>
  </HeadingPairs>
  <TitlesOfParts>
    <vt:vector size="17" baseType="lpstr">
      <vt:lpstr>MRA Computation</vt:lpstr>
      <vt:lpstr>Budget-Summary</vt:lpstr>
      <vt:lpstr>Budget-PS</vt:lpstr>
      <vt:lpstr>Budget-FrBenefits</vt:lpstr>
      <vt:lpstr>Budget-Travel</vt:lpstr>
      <vt:lpstr>Budget-Equipment</vt:lpstr>
      <vt:lpstr>Budget-Supplies</vt:lpstr>
      <vt:lpstr>Budget-Other</vt:lpstr>
      <vt:lpstr>Budget-Consultant</vt:lpstr>
      <vt:lpstr>Admin Calculation</vt:lpstr>
      <vt:lpstr>Admin Certification</vt:lpstr>
      <vt:lpstr>'Budget-Consultant'!Print_Area</vt:lpstr>
      <vt:lpstr>'Budget-Equipment'!Print_Area</vt:lpstr>
      <vt:lpstr>'Budget-Other'!Print_Area</vt:lpstr>
      <vt:lpstr>'Budget-Supplies'!Print_Area</vt:lpstr>
      <vt:lpstr>'Budget-Travel'!Print_Area</vt:lpstr>
      <vt:lpstr>'Budget-PS'!Print_Titles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Gurucharran Kaloo</dc:creator>
  <cp:keywords/>
  <dc:description/>
  <cp:lastModifiedBy>Gurucharran Kaloo</cp:lastModifiedBy>
  <cp:revision/>
  <dcterms:created xsi:type="dcterms:W3CDTF">1998-08-06T12:43:50Z</dcterms:created>
  <dcterms:modified xsi:type="dcterms:W3CDTF">2018-05-22T17:58:02Z</dcterms:modified>
  <cp:category/>
  <cp:contentStatus/>
</cp:coreProperties>
</file>